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.Kanani\Desktop\امید\گزارش پورتفوی\پورتفو\1405\"/>
    </mc:Choice>
  </mc:AlternateContent>
  <xr:revisionPtr revIDLastSave="0" documentId="13_ncr:1_{ECDB4A93-95CD-4650-B06D-EEF8FE95F1EC}" xr6:coauthVersionLast="47" xr6:coauthVersionMax="47" xr10:uidLastSave="{00000000-0000-0000-0000-000000000000}"/>
  <bookViews>
    <workbookView xWindow="-108" yWindow="-108" windowWidth="23256" windowHeight="12576" tabRatio="897" xr2:uid="{00000000-000D-0000-FFFF-FFFF00000000}"/>
  </bookViews>
  <sheets>
    <sheet name="0" sheetId="23" r:id="rId1"/>
    <sheet name=" سهام" sheetId="21" r:id="rId2"/>
    <sheet name="اوراق مشتقه" sheetId="9" r:id="rId3"/>
    <sheet name="واحدهای صندوق" sheetId="1" r:id="rId4"/>
    <sheet name="اوراق" sheetId="3" r:id="rId5"/>
    <sheet name="گواهی سپرده کالا" sheetId="28" r:id="rId6"/>
    <sheet name="سپرده" sheetId="2" r:id="rId7"/>
    <sheet name="درآمدها" sheetId="11" r:id="rId8"/>
    <sheet name="درآمد سرمایه گذاری در سهام " sheetId="5" r:id="rId9"/>
    <sheet name="درآمد سرمایه گذاری در صندوق" sheetId="18" r:id="rId10"/>
    <sheet name="درآمد سرمایه گذاری در اوراق بها" sheetId="6" r:id="rId11"/>
    <sheet name="درآمد سرمایه گذاری در گواهی سپر" sheetId="27" r:id="rId12"/>
    <sheet name="درآمد سپرده بانکی" sheetId="7" r:id="rId13"/>
    <sheet name="درآمد بازارگردانی" sheetId="24" r:id="rId14"/>
    <sheet name="درآمد سرمایه گذاری مشتقه " sheetId="25" r:id="rId15"/>
    <sheet name="درآمد سود سهام" sheetId="12" r:id="rId16"/>
    <sheet name="درآمد سود صندوق" sheetId="20" r:id="rId17"/>
    <sheet name="سود اوراق بهادار" sheetId="13" r:id="rId18"/>
    <sheet name="سود  سپرده بانکی" sheetId="22" r:id="rId19"/>
    <sheet name="درآمد ناشی ازفروش" sheetId="15" r:id="rId20"/>
    <sheet name="درآمد ناشی از تغییر قیمت اوراق " sheetId="14" r:id="rId21"/>
  </sheets>
  <definedNames>
    <definedName name="_xlnm.Print_Area" localSheetId="1">' سهام'!$A$1:$N$13</definedName>
    <definedName name="_xlnm.Print_Area" localSheetId="0">'0'!$B$1:$I$19</definedName>
    <definedName name="_xlnm.Print_Area" localSheetId="4">اوراق!$A$1:$R$9</definedName>
    <definedName name="_xlnm.Print_Area" localSheetId="10">'درآمد سرمایه گذاری در اوراق بها'!$A$1:$J$9</definedName>
    <definedName name="_xlnm.Print_Area" localSheetId="11">'درآمد سرمایه گذاری در گواهی سپر'!$A$1:$H$9</definedName>
    <definedName name="_xlnm.Print_Area" localSheetId="20">'درآمد ناشی از تغییر قیمت اوراق '!$A$1:$I$16</definedName>
    <definedName name="_xlnm.Print_Area" localSheetId="6">سپرده!$A$1:$O$14</definedName>
    <definedName name="_xlnm.Print_Area" localSheetId="5">'گواهی سپرده کالا'!$A$1:$N$9</definedName>
    <definedName name="_xlnm.Print_Area" localSheetId="3">'واحدهای صندوق'!$A$1:$M$9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2" l="1"/>
  <c r="E11" i="2"/>
  <c r="E12" i="2"/>
  <c r="E9" i="2"/>
  <c r="C12" i="11" l="1"/>
  <c r="C11" i="11"/>
  <c r="C10" i="11"/>
  <c r="C9" i="11"/>
  <c r="C8" i="11"/>
  <c r="C7" i="11"/>
  <c r="C6" i="11"/>
  <c r="I127" i="14" l="1"/>
  <c r="H127" i="14"/>
  <c r="G127" i="14"/>
  <c r="F127" i="14"/>
  <c r="E127" i="14"/>
  <c r="D127" i="14"/>
  <c r="C127" i="14"/>
  <c r="B127" i="14"/>
  <c r="I127" i="15"/>
  <c r="H127" i="15"/>
  <c r="G127" i="15"/>
  <c r="F127" i="15"/>
  <c r="E127" i="15"/>
  <c r="D127" i="15"/>
  <c r="C127" i="15"/>
  <c r="B127" i="15"/>
  <c r="G12" i="22"/>
  <c r="F12" i="22"/>
  <c r="E12" i="22"/>
  <c r="D12" i="22"/>
  <c r="C12" i="22"/>
  <c r="B12" i="22"/>
  <c r="J41" i="13"/>
  <c r="I41" i="13"/>
  <c r="H41" i="13"/>
  <c r="G41" i="13"/>
  <c r="F41" i="13"/>
  <c r="E41" i="13"/>
  <c r="F10" i="20"/>
  <c r="E10" i="20"/>
  <c r="J14" i="12"/>
  <c r="I14" i="12"/>
  <c r="H14" i="12"/>
  <c r="G14" i="12"/>
  <c r="F14" i="12"/>
  <c r="E14" i="12"/>
  <c r="K72" i="25"/>
  <c r="J72" i="25"/>
  <c r="I72" i="25"/>
  <c r="H72" i="25"/>
  <c r="G72" i="25"/>
  <c r="F72" i="25"/>
  <c r="E72" i="25"/>
  <c r="D72" i="25"/>
  <c r="C72" i="25"/>
  <c r="C9" i="24"/>
  <c r="B9" i="24"/>
  <c r="D13" i="7"/>
  <c r="E10" i="7" s="1"/>
  <c r="B13" i="7"/>
  <c r="C11" i="7" s="1"/>
  <c r="E11" i="7"/>
  <c r="E9" i="7"/>
  <c r="C9" i="7"/>
  <c r="H11" i="27"/>
  <c r="G11" i="27"/>
  <c r="F11" i="27"/>
  <c r="D11" i="27"/>
  <c r="C11" i="27"/>
  <c r="B11" i="27"/>
  <c r="I45" i="6"/>
  <c r="H45" i="6"/>
  <c r="G45" i="6"/>
  <c r="F45" i="6"/>
  <c r="E45" i="6"/>
  <c r="D45" i="6"/>
  <c r="C45" i="6"/>
  <c r="B45" i="6"/>
  <c r="K37" i="18"/>
  <c r="J37" i="18"/>
  <c r="I37" i="18"/>
  <c r="H37" i="18"/>
  <c r="G37" i="18"/>
  <c r="F37" i="18"/>
  <c r="E37" i="18"/>
  <c r="D37" i="18"/>
  <c r="C37" i="18"/>
  <c r="B37" i="18"/>
  <c r="K50" i="5"/>
  <c r="J50" i="5"/>
  <c r="I50" i="5"/>
  <c r="H50" i="5"/>
  <c r="G50" i="5"/>
  <c r="F50" i="5"/>
  <c r="E50" i="5"/>
  <c r="D50" i="5"/>
  <c r="C50" i="5"/>
  <c r="B50" i="5"/>
  <c r="C13" i="11"/>
  <c r="E12" i="11"/>
  <c r="D12" i="11"/>
  <c r="E11" i="11"/>
  <c r="D11" i="11"/>
  <c r="E10" i="11"/>
  <c r="D10" i="11"/>
  <c r="E9" i="11"/>
  <c r="D9" i="11"/>
  <c r="E8" i="11"/>
  <c r="D8" i="11"/>
  <c r="E7" i="11"/>
  <c r="D7" i="11"/>
  <c r="E6" i="11"/>
  <c r="D6" i="11"/>
  <c r="F13" i="2"/>
  <c r="E13" i="2"/>
  <c r="D13" i="2"/>
  <c r="C13" i="2"/>
  <c r="B13" i="2"/>
  <c r="N11" i="28"/>
  <c r="M11" i="28"/>
  <c r="L11" i="28"/>
  <c r="J11" i="28"/>
  <c r="I11" i="28"/>
  <c r="H11" i="28"/>
  <c r="G11" i="28"/>
  <c r="F11" i="28"/>
  <c r="E11" i="28"/>
  <c r="D11" i="28"/>
  <c r="C11" i="28"/>
  <c r="R40" i="3"/>
  <c r="Q40" i="3"/>
  <c r="P40" i="3"/>
  <c r="N40" i="3"/>
  <c r="M40" i="3"/>
  <c r="L40" i="3"/>
  <c r="K40" i="3"/>
  <c r="J40" i="3"/>
  <c r="I40" i="3"/>
  <c r="H40" i="3"/>
  <c r="G40" i="3"/>
  <c r="M30" i="1"/>
  <c r="L30" i="1"/>
  <c r="K30" i="1"/>
  <c r="J30" i="1"/>
  <c r="I30" i="1"/>
  <c r="H30" i="1"/>
  <c r="G30" i="1"/>
  <c r="F30" i="1"/>
  <c r="E30" i="1"/>
  <c r="D30" i="1"/>
  <c r="C30" i="1"/>
  <c r="B30" i="1"/>
  <c r="N44" i="21"/>
  <c r="M44" i="21"/>
  <c r="L44" i="21"/>
  <c r="J44" i="21"/>
  <c r="I44" i="21"/>
  <c r="H44" i="21"/>
  <c r="G44" i="21"/>
  <c r="F44" i="21"/>
  <c r="E44" i="21"/>
  <c r="D44" i="21"/>
  <c r="C44" i="21"/>
  <c r="B44" i="21"/>
  <c r="E13" i="11" l="1"/>
  <c r="D13" i="11"/>
  <c r="C10" i="7"/>
  <c r="C8" i="7"/>
  <c r="C13" i="7" s="1"/>
  <c r="E12" i="7"/>
  <c r="E8" i="7"/>
  <c r="E13" i="7" l="1"/>
</calcChain>
</file>

<file path=xl/sharedStrings.xml><?xml version="1.0" encoding="utf-8"?>
<sst xmlns="http://schemas.openxmlformats.org/spreadsheetml/2006/main" count="1334" uniqueCount="483">
  <si>
    <t>بهای تمام شده</t>
  </si>
  <si>
    <t>شرکت</t>
  </si>
  <si>
    <t>جمع</t>
  </si>
  <si>
    <t>تعداد</t>
  </si>
  <si>
    <t>خرید طی دوره</t>
  </si>
  <si>
    <t>فروش طی دوره</t>
  </si>
  <si>
    <t>مبلغ</t>
  </si>
  <si>
    <t>پذیرفته شده در بورس یا فرابورس</t>
  </si>
  <si>
    <t>دارای مجوز از سازمان</t>
  </si>
  <si>
    <t>تغییرات طی دوره</t>
  </si>
  <si>
    <t>سپرده های بانکی</t>
  </si>
  <si>
    <t>درآمد سود سهام</t>
  </si>
  <si>
    <t>درآمد تغییر ارزش</t>
  </si>
  <si>
    <t>درآمد فروش</t>
  </si>
  <si>
    <t>درصد از کل درآمد ها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</si>
  <si>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</si>
  <si>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</si>
  <si>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</si>
  <si>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</si>
  <si>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</si>
  <si>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</si>
  <si>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اطلاعات اوراق بهادار با درآمد ثابت</t>
  </si>
  <si>
    <t>نام اوراق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</si>
  <si>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</si>
  <si>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</si>
  <si>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</si>
  <si>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</si>
  <si>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</si>
  <si>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</si>
  <si>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1-1-سرمایه‌گذاری در سهام و حق تقدم سهام</t>
  </si>
  <si>
    <t>2- درآمد حاصل از سرمایه گذاری ها</t>
  </si>
  <si>
    <t>1-2-درآمد حاصل از سرمایه­گذاری در سهام و حق تقدم سهام:</t>
  </si>
  <si>
    <t>قیمت بازار هر سهم</t>
  </si>
  <si>
    <t>تاریخ انتشار اوراق</t>
  </si>
  <si>
    <t>قیمت بازار هر ورقه</t>
  </si>
  <si>
    <t>نام سهام</t>
  </si>
  <si>
    <t xml:space="preserve">قیمت اعمال </t>
  </si>
  <si>
    <t>تاریخ اعمال</t>
  </si>
  <si>
    <t>نرخ سود علی الحساب</t>
  </si>
  <si>
    <t>افزایش</t>
  </si>
  <si>
    <t>شرح</t>
  </si>
  <si>
    <t>یادداشت</t>
  </si>
  <si>
    <t>تاریخ تشکیل مجمع</t>
  </si>
  <si>
    <t>سود متعلق به هر سهم</t>
  </si>
  <si>
    <t>جمع درآمد سود سهام</t>
  </si>
  <si>
    <t>هزینه تنزیل</t>
  </si>
  <si>
    <t>خالص درآمد سود سهام</t>
  </si>
  <si>
    <t>تعداد سهام متعلقه در زمان مجمع</t>
  </si>
  <si>
    <t>اطلاعات مجمع</t>
  </si>
  <si>
    <t>تاریخ دریافت سود</t>
  </si>
  <si>
    <t>خالص درآمد</t>
  </si>
  <si>
    <t>درآمد ناشی از تغییر قیمت اوراق بهادار</t>
  </si>
  <si>
    <t>ارزش دفتری</t>
  </si>
  <si>
    <t>سود و زیان ناشی از تغییر قیمت</t>
  </si>
  <si>
    <t>خالص بهای فروش</t>
  </si>
  <si>
    <t>سود و زیان ناشی از فروش</t>
  </si>
  <si>
    <t>درآمد حاصل از سرمایه گذاری در سهام و حق تقدم سهام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</si>
  <si>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</si>
  <si>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</si>
  <si>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سود(زیان) حاصل از فروش اوراق بهادار</t>
  </si>
  <si>
    <t>مبلغ فروش</t>
  </si>
  <si>
    <t xml:space="preserve">صورت وضعیت پرتفوی </t>
  </si>
  <si>
    <t>1-2</t>
  </si>
  <si>
    <t>2-2</t>
  </si>
  <si>
    <t>3-2</t>
  </si>
  <si>
    <t>4-2</t>
  </si>
  <si>
    <t xml:space="preserve">صورت وضعیت درآمدها </t>
  </si>
  <si>
    <t xml:space="preserve">درآمد سود </t>
  </si>
  <si>
    <t>درصد از کل دارایی ها</t>
  </si>
  <si>
    <t>تعداد اوراق</t>
  </si>
  <si>
    <t>اطلاعات آماری مرتبط با موقعیت های اخذ شده در اوراق اختیار معامله توسط صندوق سرمایه گذاری:</t>
  </si>
  <si>
    <t>نوع موقعیت</t>
  </si>
  <si>
    <t>نوع اختیار</t>
  </si>
  <si>
    <t>استراتژی ماخوذه</t>
  </si>
  <si>
    <t>اطلاعات آماری مرتبط با قراردادهای آتی توسط صندوق سرمایه گذاری:</t>
  </si>
  <si>
    <t>صندوق</t>
  </si>
  <si>
    <t>تعداد واحد</t>
  </si>
  <si>
    <t>درآمد حاصل از سرمایه گذاری در واحدهای صندوق های سرمایه گذاری</t>
  </si>
  <si>
    <t>5-2</t>
  </si>
  <si>
    <t>3-2-درآمد حاصل از سرمایه­گذاری در اوراق بهادار با درآمد ثابت:</t>
  </si>
  <si>
    <t>2-2-درآمد حاصل از سرمایه­گذاری در واحدهای صندوق:</t>
  </si>
  <si>
    <t>درآمد سود صندوق</t>
  </si>
  <si>
    <t>2-1-سرمایه‌گذاری در واحدهای صندوق های سرمایه گذاری</t>
  </si>
  <si>
    <t>3-1-سرمایه‌گذاری در اوراق بهادار با درآمد ثابت یا علی‌الحساب</t>
  </si>
  <si>
    <t>نام صندوق</t>
  </si>
  <si>
    <t>تاریخ تقسیم سود</t>
  </si>
  <si>
    <t>سود متعلق به هر واحد</t>
  </si>
  <si>
    <t>خرید/صدور طی دوره</t>
  </si>
  <si>
    <t>فروش /ابطال طی دوره</t>
  </si>
  <si>
    <t>تعداد واحد صندوق در زمان تقسیم سود</t>
  </si>
  <si>
    <t>خالص درآمد سود صندوق</t>
  </si>
  <si>
    <t>قیمت ابطال/ بازار هر واحد</t>
  </si>
  <si>
    <t>سود اوراق بهادار با درآمد ثابت</t>
  </si>
  <si>
    <t>سود سپرده بانکی</t>
  </si>
  <si>
    <t xml:space="preserve">افزایش سرمایه </t>
  </si>
  <si>
    <t>‫صورت وضعیت پورتفوی</t>
  </si>
  <si>
    <t>طی دوره</t>
  </si>
  <si>
    <t>درآمد بازارگرداني</t>
  </si>
  <si>
    <t>6-2</t>
  </si>
  <si>
    <t>درآمد حاصل از سرمایه گذاری در اوراق مشتقه</t>
  </si>
  <si>
    <t>7-2</t>
  </si>
  <si>
    <t xml:space="preserve">طی دوره </t>
  </si>
  <si>
    <t xml:space="preserve">درآمد بازارگردان </t>
  </si>
  <si>
    <t xml:space="preserve">نام سهام </t>
  </si>
  <si>
    <t>اوراق مشتقه</t>
  </si>
  <si>
    <t>کاهش</t>
  </si>
  <si>
    <t>درآمد سرمایه گذاری در اوراق مشتقه</t>
  </si>
  <si>
    <t>5-1- سرمایه‌گذاری در  سپرده‌ بانکی</t>
  </si>
  <si>
    <t>درآمد حاصل از سرمایه گذاری در گواهی سپرده کالایی</t>
  </si>
  <si>
    <t>5-2-درآمد حاصل از سرمایه­گذاری در سپرده بانکی و گواهی سپرده:</t>
  </si>
  <si>
    <t>6-2-درآمد حاصل از بازارگردانی:</t>
  </si>
  <si>
    <t>7-2-درآمد حاصل از سرمایه­گذاری در اوراق مشتقه:</t>
  </si>
  <si>
    <t>4-2-درآمد حاصل از سرمایه­گذاری در گواهی سپرده کالایی</t>
  </si>
  <si>
    <t>اختصاصی بازارگردانی امید لوتوس پارسیان</t>
  </si>
  <si>
    <t>اختصاصی بازارگردانی امید لوتوس پارسیان</t>
  </si>
  <si>
    <t>برای ماه منتهی به 1405/02/31</t>
  </si>
  <si>
    <t>1405/02/31</t>
  </si>
  <si>
    <t>صندوق س اعتماد هامرز-ثابت</t>
  </si>
  <si>
    <t>صندوق س نوع دوم افق آتي-ثابت</t>
  </si>
  <si>
    <t>صندوق امين يكم</t>
  </si>
  <si>
    <t>ثروت آفرين پارسيان</t>
  </si>
  <si>
    <t>پارسيان</t>
  </si>
  <si>
    <t>اقتصاد نوين</t>
  </si>
  <si>
    <t>ملت</t>
  </si>
  <si>
    <t>بانك پارسيان</t>
  </si>
  <si>
    <t>پاسارگاد</t>
  </si>
  <si>
    <t>نيرو محركه</t>
  </si>
  <si>
    <t>سايپا آذين</t>
  </si>
  <si>
    <t>تامين سرمايه لوتوس پارسيان</t>
  </si>
  <si>
    <t>بيمه اتكايي آواي پارس70% تاديه</t>
  </si>
  <si>
    <t>كمك فنر ايندامين</t>
  </si>
  <si>
    <t>سرمايه گذاري سايپا</t>
  </si>
  <si>
    <t>سايپا</t>
  </si>
  <si>
    <t>بورس اوراق بهادار تهران</t>
  </si>
  <si>
    <t>رايان سايپا</t>
  </si>
  <si>
    <t>ايران خودرو ديزل</t>
  </si>
  <si>
    <t>ملي مس</t>
  </si>
  <si>
    <t>ليزينگ ايرانيان</t>
  </si>
  <si>
    <t>ايران خودرو</t>
  </si>
  <si>
    <t>ماليبل</t>
  </si>
  <si>
    <t>سايپاشيشه</t>
  </si>
  <si>
    <t>فنرسازي زر</t>
  </si>
  <si>
    <t>اشتاد ايران</t>
  </si>
  <si>
    <t>ليزينگ پارسيان</t>
  </si>
  <si>
    <t>شيميايي رنگين</t>
  </si>
  <si>
    <t>بيمه پارسيان</t>
  </si>
  <si>
    <t>گسترش خودرو</t>
  </si>
  <si>
    <t>تجارت الكترونيك پارسيان</t>
  </si>
  <si>
    <t>پارس خودرو</t>
  </si>
  <si>
    <t>رادياتور</t>
  </si>
  <si>
    <t>مخابرات</t>
  </si>
  <si>
    <t>سرمايه گذاري رنا</t>
  </si>
  <si>
    <t>پلاسكوكار</t>
  </si>
  <si>
    <t>تجارت الكترونيك پارسيان كيش</t>
  </si>
  <si>
    <t>محورسازان</t>
  </si>
  <si>
    <t>چرخشگر</t>
  </si>
  <si>
    <t>الكتريك خودرو</t>
  </si>
  <si>
    <t>بورس كالاي ايران</t>
  </si>
  <si>
    <t>سرمايه گذاري سليم</t>
  </si>
  <si>
    <t>قطعات اتومبيل</t>
  </si>
  <si>
    <t>ليزينگ غدير</t>
  </si>
  <si>
    <t>رايان هم افزا</t>
  </si>
  <si>
    <t>زامياد</t>
  </si>
  <si>
    <t>فولاد خوزستان</t>
  </si>
  <si>
    <t>صندوق س. ثروت آفرين پارسيان-س</t>
  </si>
  <si>
    <t>صندوق س.اعتماد داريك-د</t>
  </si>
  <si>
    <t>صندوق س.اعتماد آفرين پارسيان-د</t>
  </si>
  <si>
    <t>صندوق س. كالاي پارسيان</t>
  </si>
  <si>
    <t>صندوق س. نشان هامرز-د</t>
  </si>
  <si>
    <t>صندوق انديشه ورزان صباتامين -د</t>
  </si>
  <si>
    <t>آکورد-مشارکت ETF</t>
  </si>
  <si>
    <t>ص.س.درآمد ثابت كيميا-د</t>
  </si>
  <si>
    <t>صندوق س. ارزش پاداش-د</t>
  </si>
  <si>
    <t>صندوق س ياقوت آگاه-ثابت</t>
  </si>
  <si>
    <t>صندوق س.درآمدثابت شميم تابان-د</t>
  </si>
  <si>
    <t>صندوق س. نوع دوم نو ويرا -د</t>
  </si>
  <si>
    <t>صندوق س.درآمد ثابت پاسارگاد-د</t>
  </si>
  <si>
    <t>صندوق س.درآمد ثابت كارآمد-د</t>
  </si>
  <si>
    <t>ص.س.درآمد ثابت اكسيژن-د</t>
  </si>
  <si>
    <t>صندوق س زمرد كوروش-ثابت</t>
  </si>
  <si>
    <t>صندوق س. ثبات ويستا -د</t>
  </si>
  <si>
    <t>ص.س.درآمد ثابت اطمينان هيوا-د</t>
  </si>
  <si>
    <t>صندوق س.رشد پايدار-د</t>
  </si>
  <si>
    <t>صندوق س توسعه فولاد- ثابت</t>
  </si>
  <si>
    <t>صندوق سرمايه گذاري آرامش-ثابت</t>
  </si>
  <si>
    <t>صندوق س. درين بها بازار-د</t>
  </si>
  <si>
    <t>صندوق س.سپهرسودمند سينا-د</t>
  </si>
  <si>
    <t>گواهی سپرده پیوسته شمش نقره 999.9</t>
  </si>
  <si>
    <t>گواهی سپرده پیوسته شمش طلای +995</t>
  </si>
  <si>
    <t>1405/01/31</t>
  </si>
  <si>
    <t>قرارداد اختيار معامله خريد واحدهاي سرمايه گذاري صندوق طلاي لوتوس سررسيد تير ماه 1405 با قيمت اعمال 1،300،000 ريال</t>
  </si>
  <si>
    <t>قرارداد اختيار معامله خريد واحدهاي سرمايه گذاري صندوق طلاي لوتوس سررسيد تير ماه 1405 با قيمت اعمال 1،500،000 ريال</t>
  </si>
  <si>
    <t>قرارداد اختيار معامله خريد واحدهاي سرمايه گذاري صندوق طلاي لوتوس سررسيد تير ماه 1405 با قيمت اعمال 1،100،000 ريال</t>
  </si>
  <si>
    <t>قرارداد اختيار معامله خريد واحدهاي سرمايه گذاري صندوق طلاي لوتوس سررسيد تير ماه 1405 با قيمت اعمال 700،000 ريال</t>
  </si>
  <si>
    <t>قرارداد اختيار معامله خريد واحدهاي سرمايه گذاري صندوق طلاي لوتوس سررسيد تير ماه 1405 با قيمت اعمال 1،900،000 ريال</t>
  </si>
  <si>
    <t>قرارداد اختيار معامله خريد واحدهاي سرمايه گذاري صندوق طلاي لوتوس سررسيد تير ماه 1405 با قيمت اعمال 1،700،000 ريال</t>
  </si>
  <si>
    <t>قرارداد اختيار معامله خريد واحدهاي سرمايه گذاري صندوق طلاي لوتوس سررسيد مهر ماه 1405 با قيمت اعمال 1,200,000 ريال</t>
  </si>
  <si>
    <t>قرارداد اختيار معامله خريد واحدهاي سرمايه گذاري صندوق طلاي لوتوس سررسيد مهر ماه 1405 با قيمت اعمال 1,800,000 ريال</t>
  </si>
  <si>
    <t>قرارداد اختيار معامله خريد واحدهاي سرمايه گذاري صندوق طلاي لوتوس سررسيد مهر ماه 1405 با قيمت اعمال 1,400,000 ريال</t>
  </si>
  <si>
    <t>قرارداد اختيار معامله خريد واحدهاي سرمايه گذاري صندوق طلاي لوتوس سررسيد مهر ماه 1405 با قيمت اعمال 800,000 ريال</t>
  </si>
  <si>
    <t>قرارداد اختيار معامله خريد واحدهاي سرمايه گذاري صندوق طلاي لوتوس سررسيد مهر ماه 1405 با قيمت اعمال 1,600,000 ريال</t>
  </si>
  <si>
    <t>قرارداد اختيار معامله خريد واحدهاي سرمايه گذاري صندوق طلاي لوتوس سررسيد دي ماه 1405 با قيمت اعمال 1,300,000 ريال</t>
  </si>
  <si>
    <t>قرارداد اختيار معامله خريد واحدهاي سرمايه گذاري صندوق طلاي لوتوس سررسيد دي ماه 1405 با قيمت اعمال 1,700,000 ريال</t>
  </si>
  <si>
    <t>قرارداد اختيار معامله خريد واحدهاي سرمايه گذاري صندوق طلاي لوتوس سررسيد دي ماه 1405 با قيمت اعمال 1,900,000 ريال</t>
  </si>
  <si>
    <t>قرارداد اختيار معامله خريد واحدهاي سرمايه گذاري صندوق طلاي لوتوس سررسيد مهر ماه 1405 با قيمت اعمال 2,000,000 ريال</t>
  </si>
  <si>
    <t>قرارداد اختيار معامله خريد واحدهاي سرمايه گذاري صندوق طلاي لوتوس سررسيد مهر ماه 1405 با قيمت اعمال 1,000,000 ريال</t>
  </si>
  <si>
    <t>قرارداد اختيار معامله خريد واحدهاي سرمايه گذاري صندوق طلاي لوتوس سررسيد دي ماه 1405 با قيمت اعمال 1,100,000 ريال</t>
  </si>
  <si>
    <t>قرارداد اختيار معامله خريد واحدهاي سرمايه گذاري صندوق طلاي لوتوس سررسيد تير ماه 1405 با قيمت اعمال 900،000 ريال</t>
  </si>
  <si>
    <t>قرارداد آتي گواهي سپرده نقره تحويل شهريور ماه 1404</t>
  </si>
  <si>
    <t>قرارداد اختيار معامله خريد واحدهاي سرمايه گذاري صندوق طلاي لوتوس سررسيد مهر ماه 1404 با قيمت اعمال 400،000 ريال</t>
  </si>
  <si>
    <t>قرارداد اختيار معامله خريد واحدهاي سرمايه گذاري صندوق طلاي لوتوس سررسيد مهر ماه 1404 با قيمت اعمال 440،000 ريال</t>
  </si>
  <si>
    <t>قرارداد اختيار معامله خريد واحدهاي سرمايه گذاري صندوق طلاي لوتوس سررسيد مهر ماه 1404 با قيمت اعمال 350،000 ريال</t>
  </si>
  <si>
    <t>قرارداد اختيار معامله خريد واحدهاي سرمايه گذاري صندوق طلاي لوتوس سررسيد مهر ماه 1404 با قيمت اعمال 420،000 ريال</t>
  </si>
  <si>
    <t>قرارداد اختيار معامله خريد واحدهاي سرمايه گذاري صندوق طلاي لوتوس سررسيد مهر ماه 1404 با قيمت اعمال 550،000 ريال</t>
  </si>
  <si>
    <t>قرارداد اختيار معامله خريد واحدهاي سرمايه گذاري صندوق طلاي لوتوس سررسيد مهر ماه 1404 با قيمت اعمال 490،000 ريال</t>
  </si>
  <si>
    <t>قرارداد اختيار معامله خريد واحدهاي سرمايه گذاري صندوق طلاي لوتوس سررسيد مهر ماه 1404 با قيمت اعمال 520،000 ريال</t>
  </si>
  <si>
    <t>قرارداد اختيار معامله فروش واحدهاي سرمايه گذاري صندوق طلاي لوتوس سررسيد مهر ماه 1404 با قيمت اعمال 520،000 ريال</t>
  </si>
  <si>
    <t>قرارداد اختيار معامله خريد واحدهاي سرمايه گذاري صندوق طلاي لوتوس سررسيد مهر ماه 1404 با قيمت اعمال 460،000 ريال</t>
  </si>
  <si>
    <t>قرارداد اختيار معامله خريد واحدهاي سرمايه گذاري صندوق طلاي لوتوس سررسيد مهر ماه 1404 با قيمت اعمال 580،000 ريال</t>
  </si>
  <si>
    <t>قرارداد آتي شمش طلاي خام 995 تحويل آبان ماه 1404</t>
  </si>
  <si>
    <t>قرارداد اختيار معامله خريد واحدهاي سرمايه گذاري صندوق طلاي لوتوس سررسيد مهر ماه 1404 با قيمت اعمال 660،000 ريال</t>
  </si>
  <si>
    <t>قرارداد آتي گواهي سپرده نقره تحويل آذر ماه 1404</t>
  </si>
  <si>
    <t>قرارداد اختيار معامله خريد واحدهاي سرمايه گذاري صندوق طلاي لوتوس سررسيد مهر ماه 1404 با قيمت اعمال 620،000 ريال</t>
  </si>
  <si>
    <t>قرارداد آتي شمش طلاي خام 995 تحويل بهمن ماه 1404</t>
  </si>
  <si>
    <t>قرارداد آتي صندوق طلاي لوتوس تحويل دي ماه 1404</t>
  </si>
  <si>
    <t>قرارداد آتي گواهي سپرده نقره تحويل اسفند ماه 1404</t>
  </si>
  <si>
    <t>قرارداد اختيار معامله خريد واحدهاي سرمايه گذاري صندوق طلاي لوتوس سررسيد دي ماه 1404 با قيمت اعمال 450،000 ريال</t>
  </si>
  <si>
    <t>قرارداد اختيار معامله خريد واحدهاي سرمايه گذاري صندوق طلاي لوتوس سررسيد دي ماه 1404 با قيمت اعمال 500،000 ريال</t>
  </si>
  <si>
    <t>قرارداد اختيار معامله خريد واحدهاي سرمايه گذاري صندوق طلاي لوتوس سررسيد دي ماه 1404 با قيمت اعمال 550،000 ريال</t>
  </si>
  <si>
    <t>قرارداد اختيار معامله خريد واحدهاي سرمايه گذاري صندوق طلاي لوتوس سررسيد دي ماه 1404 با قيمت اعمال 600،000 ريال</t>
  </si>
  <si>
    <t>قرارداد آتي شمش طلاي خام 995 تحويل ارديبهشت ماه 1405</t>
  </si>
  <si>
    <t>قرارداد آتي گواهي سپرده نقره تحويل خرداد ماه 1405</t>
  </si>
  <si>
    <t>قرارداد اختيار معامله خريد واحدهاي سرمايه گذاري صندوق طلاي لوتوس سررسيد فروردين ماه 1405 با قيمت اعمال 1،000،000 ريال</t>
  </si>
  <si>
    <t>قرارداد اختيار معامله خريد واحدهاي سرمايه گذاري صندوق طلاي لوتوس سررسيد فروردين ماه 1405 با قيمت اعمال 900،000 ريال</t>
  </si>
  <si>
    <t>مرابحه سوليكو كاله لوتوس051117</t>
  </si>
  <si>
    <t>قرارداد اختيار معامله خريد واحدهاي سرمايه گذاري صندوق طلاي لوتوس سررسيد فروردين ماه 1405 با قيمت اعمال 800،000 ريال</t>
  </si>
  <si>
    <t>مرابحه عام دولت252-ش.خ070905</t>
  </si>
  <si>
    <t>صكوك اجاره كگل0509-بدون ضامن</t>
  </si>
  <si>
    <t>قرارداد اختيار معامله خريد واحدهاي سرمايه گذاري صندوق طلاي لوتوس سررسيد دي ماه 1404 با قيمت اعمال 800،000 ريال</t>
  </si>
  <si>
    <t>صكوك اجاره فارس730-بدون ضامن</t>
  </si>
  <si>
    <t>قرارداد آتي شمش طلاي خام 995 تحويل مرداد ماه 1405</t>
  </si>
  <si>
    <t>صكوك اجاره ملي412-6 ماهه18%</t>
  </si>
  <si>
    <t>مرابحه عام دولت259-ش.خ070502</t>
  </si>
  <si>
    <t>قرارداد آتي گواهي سپرده نقره تحويل شهريور ماه 1405</t>
  </si>
  <si>
    <t>مرابحه عام دولت115-ش.خ060630</t>
  </si>
  <si>
    <t>قرارداد اختيار معامله خريد واحدهاي سرمايه گذاري صندوق طلاي لوتوس سررسيد دي ماه 1404 با قيمت اعمال 1،000،000 ريال</t>
  </si>
  <si>
    <t>مرابحه مقدم-لوتوس071128</t>
  </si>
  <si>
    <t>قرارداد اختيار معامله خريد واحدهاي سرمايه گذاري صندوق طلاي لوتوس سررسيد دي ماه 1404 با قيمت اعمال 650،000 ريال</t>
  </si>
  <si>
    <t>صكوك مرابحه بهمن 502-3ماهه18%</t>
  </si>
  <si>
    <t>قرارداد اختيار معامله خريد واحدهاي سرمايه گذاري صندوق طلاي لوتوس سررسيد فروردين ماه 1405 با قيمت اعمال 1،100،000 ريال</t>
  </si>
  <si>
    <t>مرابحه ذوب و نوردكرمان14060814</t>
  </si>
  <si>
    <t>مرابحه عام دولت202-ش.خ060530</t>
  </si>
  <si>
    <t>قرارداد اختيار معامله خريد واحدهاي سرمايه گذاري صندوق طلاي لوتوس سررسيد فروردين ماه 1405 با قيمت اعمال 1،200،000 ريال</t>
  </si>
  <si>
    <t>اجاره تابان فرداكاردان14050803</t>
  </si>
  <si>
    <t>قرارداد آتي گواهي سپرده نقره تحويل آذر ماه 1405</t>
  </si>
  <si>
    <t>صكوك مرابحه كگل0711-3ماهه23%</t>
  </si>
  <si>
    <t>صكوك اجاره فولاد52-بدون ضامن</t>
  </si>
  <si>
    <t>قرارداد اختيار معامله خريد واحدهاي سرمايه گذاري صندوق طلاي لوتوس سررسيد دي ماه 1404 با قيمت اعمال 900،000 ريال</t>
  </si>
  <si>
    <t>سلف موازي گازمايع كنگان052</t>
  </si>
  <si>
    <t>قرارداد اختيار معامله خريد واحدهاي سرمايه گذاري صندوق طلاي لوتوس سررسيد دي ماه 1404 با قيمت اعمال 700،000 ريال</t>
  </si>
  <si>
    <t>صكوك اجاره فارس804-بدون ضامن</t>
  </si>
  <si>
    <t>مرابحه عام دولت228-ش.خ070521</t>
  </si>
  <si>
    <t>قرارداد آتي صندوق طلاي لوتوس تحويل مهر ماه 1405</t>
  </si>
  <si>
    <t>مرابحه عام دولت135-ش.خ061229</t>
  </si>
  <si>
    <t>مرابحه پكاشيمي-لوتوس071219</t>
  </si>
  <si>
    <t>قرارداد آتي گواهي سپرده نقره تحويل اسفند ماه 1405</t>
  </si>
  <si>
    <t>صكوك اجاره فارس084-بدون ضامن</t>
  </si>
  <si>
    <t>قرارداد اختيار معامله خريد واحدهاي سرمايه گذاري صندوق طلاي لوتوس سررسيد فروردين ماه 1405 با قيمت اعمال 1،300،000 ريال</t>
  </si>
  <si>
    <t>صكوك مرابحه پتاير073-بدون ضامن</t>
  </si>
  <si>
    <t>صكوك مرابحه فخوز0042</t>
  </si>
  <si>
    <t>قرارداد اختيار معامله خريد واحدهاي سرمايه گذاري صندوق طلاي لوتوس سررسيد فروردين ماه 1405 با قيمت اعمال 1،400،000 ريال</t>
  </si>
  <si>
    <t>مرابحه عام دولت194-ش.خ060504</t>
  </si>
  <si>
    <t>مرابحه عام دولت280-ش.خ080318</t>
  </si>
  <si>
    <t>قرارداد اختيار معامله خريد واحدهاي سرمايه گذاري صندوق طلاي لوتوس سررسيد فروردين ماه 1405 با قيمت اعمال 1،500،000 ريال</t>
  </si>
  <si>
    <t>مرابحه عام دولت263-ش.خ070223</t>
  </si>
  <si>
    <t>قرارداد اختيار معامله خريد واحدهاي سرمايه گذاري صندوق طلاي لوتوس سررسيد فروردين ماه 1405 با قيمت اعمال 700،000 ريال</t>
  </si>
  <si>
    <t>مرابحه عام دولت240-ش.خ060929</t>
  </si>
  <si>
    <t>مرابحه عام دولت265-ش.خ070430</t>
  </si>
  <si>
    <t>قرارداد آتي شمش طلاي خام 995 تحويل آبان ماه 1405</t>
  </si>
  <si>
    <t>مرابحه عام دولت239-ش.خ070922</t>
  </si>
  <si>
    <t>مرابحه عام دولت162-ش.خ050329</t>
  </si>
  <si>
    <t>سلف پلي اتيلن سبك فيلم</t>
  </si>
  <si>
    <t>مرابحه ايران ريس البرز080608</t>
  </si>
  <si>
    <t>صكوك مرابحه كسرا612-3ماهه23%</t>
  </si>
  <si>
    <t>مرابحه عام دولت140-ش.خ050504</t>
  </si>
  <si>
    <t>اجاره تابان لوتوس14041015</t>
  </si>
  <si>
    <t>صكوك اجاره اخابر611-3ماهه23%</t>
  </si>
  <si>
    <t>اجاره اهداف لوتوس 14070531</t>
  </si>
  <si>
    <t>بيمه اتكايي آواي پارس</t>
  </si>
  <si>
    <t>1405/01/30</t>
  </si>
  <si>
    <t>1405/01/26</t>
  </si>
  <si>
    <t>تجارت الکترونیک پارسیان</t>
  </si>
  <si>
    <t>1404/06/22</t>
  </si>
  <si>
    <t>1404/10/28</t>
  </si>
  <si>
    <t>بلی</t>
  </si>
  <si>
    <t>فرابورس</t>
  </si>
  <si>
    <t>1403/11/28</t>
  </si>
  <si>
    <t>1407/11/28</t>
  </si>
  <si>
    <t/>
  </si>
  <si>
    <t>1404/05/21</t>
  </si>
  <si>
    <t>1407/05/21</t>
  </si>
  <si>
    <t>1404/10/23</t>
  </si>
  <si>
    <t>1407/02/23</t>
  </si>
  <si>
    <t>بورس</t>
  </si>
  <si>
    <t>1403/03/06</t>
  </si>
  <si>
    <t>1407/03/06</t>
  </si>
  <si>
    <t>1401/11/17</t>
  </si>
  <si>
    <t>1405/11/17</t>
  </si>
  <si>
    <t>1403/11/30</t>
  </si>
  <si>
    <t>1406/05/30</t>
  </si>
  <si>
    <t>1401/08/03</t>
  </si>
  <si>
    <t>1405/08/03</t>
  </si>
  <si>
    <t>1404/06/08</t>
  </si>
  <si>
    <t>1408/06/08</t>
  </si>
  <si>
    <t>1404/09/05</t>
  </si>
  <si>
    <t>1407/09/05</t>
  </si>
  <si>
    <t>1404/10/30</t>
  </si>
  <si>
    <t>1407/04/30</t>
  </si>
  <si>
    <t>1404/04/30</t>
  </si>
  <si>
    <t>1408/04/30</t>
  </si>
  <si>
    <t>1404/10/02</t>
  </si>
  <si>
    <t>1407/05/02</t>
  </si>
  <si>
    <t>1402/07/04</t>
  </si>
  <si>
    <t>1405/05/04</t>
  </si>
  <si>
    <t>1401/08/14</t>
  </si>
  <si>
    <t>1406/08/14</t>
  </si>
  <si>
    <t>1403/09/28</t>
  </si>
  <si>
    <t>1405/03/28</t>
  </si>
  <si>
    <t>1402/06/29</t>
  </si>
  <si>
    <t>1406/12/29</t>
  </si>
  <si>
    <t>1403/03/07</t>
  </si>
  <si>
    <t>1407/03/07</t>
  </si>
  <si>
    <t>1403/05/31</t>
  </si>
  <si>
    <t>1407/05/31</t>
  </si>
  <si>
    <t>1401/12/24</t>
  </si>
  <si>
    <t>1405/12/24</t>
  </si>
  <si>
    <t>1403/11/20</t>
  </si>
  <si>
    <t>1407/11/20</t>
  </si>
  <si>
    <t>1401/06/30</t>
  </si>
  <si>
    <t>1406/06/30</t>
  </si>
  <si>
    <t>1403/03/29</t>
  </si>
  <si>
    <t>1405/03/29</t>
  </si>
  <si>
    <t>1403/10/04</t>
  </si>
  <si>
    <t>1406/05/04</t>
  </si>
  <si>
    <t>1402/12/19</t>
  </si>
  <si>
    <t>1406/12/19</t>
  </si>
  <si>
    <t>1404/07/29</t>
  </si>
  <si>
    <t>1406/09/29</t>
  </si>
  <si>
    <t>1404/12/18</t>
  </si>
  <si>
    <t>1408/03/18</t>
  </si>
  <si>
    <t>1404/07/22</t>
  </si>
  <si>
    <t>1407/09/22</t>
  </si>
  <si>
    <t>1402/11/14</t>
  </si>
  <si>
    <t>1406/11/14</t>
  </si>
  <si>
    <t>1401/02/17</t>
  </si>
  <si>
    <t>1405/02/17</t>
  </si>
  <si>
    <t>1403/12/19</t>
  </si>
  <si>
    <t>1407/12/19</t>
  </si>
  <si>
    <t>1405/05/03</t>
  </si>
  <si>
    <t>1405/05/14</t>
  </si>
  <si>
    <t>1405/04/30</t>
  </si>
  <si>
    <t>1405/03/07</t>
  </si>
  <si>
    <t>1405/03/24</t>
  </si>
  <si>
    <t>-</t>
  </si>
  <si>
    <t>1405/03/19</t>
  </si>
  <si>
    <t>1405/05/20</t>
  </si>
  <si>
    <t>1405/03/06</t>
  </si>
  <si>
    <t>1405/03/08</t>
  </si>
  <si>
    <t>1405/05/17</t>
  </si>
  <si>
    <t>1405/06/30</t>
  </si>
  <si>
    <t>1405/06/29</t>
  </si>
  <si>
    <t>1405/04/04</t>
  </si>
  <si>
    <t>1405/05/30</t>
  </si>
  <si>
    <t>1405/05/21</t>
  </si>
  <si>
    <t>1405/07/22</t>
  </si>
  <si>
    <t>1405/07/29</t>
  </si>
  <si>
    <t>1405/03/05</t>
  </si>
  <si>
    <t>1405/04/02</t>
  </si>
  <si>
    <t>1405/04/23</t>
  </si>
  <si>
    <t>1405/06/18</t>
  </si>
  <si>
    <t>1405/05/28</t>
  </si>
  <si>
    <t>1404/10/15</t>
  </si>
  <si>
    <t>1405/03/02</t>
  </si>
  <si>
    <t>1405/09/02</t>
  </si>
  <si>
    <t>1404/12/23</t>
  </si>
  <si>
    <t>1404/12/08</t>
  </si>
  <si>
    <t>ارزش دفتری برابر است با میانگین موزون خالص ارزش فروش هر سهم/ورقه در ابتدای دوره با خرید طی دوره ضربدر تعداد در پایان دوره</t>
  </si>
  <si>
    <t>صنايع توليدي اشتاد ايران‌</t>
  </si>
  <si>
    <t xml:space="preserve">قرارداد آتی شمش طلای خام 995 تحویل آبان ماه 1404                                                    </t>
  </si>
  <si>
    <t xml:space="preserve">قرارداد آتی شمش طلای خام 995 تحویل آبان ماه 1405                                                    </t>
  </si>
  <si>
    <t xml:space="preserve">قرارداد آتی شمش طلای خام 995 تحویل اردیبهشت ماه 1405                                                </t>
  </si>
  <si>
    <t xml:space="preserve">قرارداد آتی شمش طلای خام 995 تحویل بهمن ماه 1404                                                    </t>
  </si>
  <si>
    <t xml:space="preserve">قرارداد آتی شمش طلای خام 995 تحویل مرداد ماه 1405                                                   </t>
  </si>
  <si>
    <t xml:space="preserve">قرارداد آتی صندوق طلای لوتوس تحویل دی ماه 1404                                                      </t>
  </si>
  <si>
    <t xml:space="preserve">قرارداد آتی صندوق طلای لوتوس تحویل مهر ماه 1405                                                     </t>
  </si>
  <si>
    <t xml:space="preserve">قرارداد آتی گواهی سپرده نقره تحویل آذر ماه 1404                                                     </t>
  </si>
  <si>
    <t xml:space="preserve">قرارداد آتی گواهی سپرده نقره تحویل آذر ماه 1405                                                     </t>
  </si>
  <si>
    <t xml:space="preserve">قرارداد آتی گواهی سپرده نقره تحویل اسفند ماه 1404                                                   </t>
  </si>
  <si>
    <t xml:space="preserve">قرارداد آتی گواهی سپرده نقره تحویل اسفند ماه 1405                                                   </t>
  </si>
  <si>
    <t xml:space="preserve">قرارداد آتی گواهی سپرده نقره تحویل خرداد ماه 1405                                                   </t>
  </si>
  <si>
    <t xml:space="preserve">قرارداد آتی گواهی سپرده نقره تحویل شهریور ماه 1404                                                  </t>
  </si>
  <si>
    <t xml:space="preserve">قرارداد آتی گواهی سپرده نقره تحویل شهریور ماه 1405                                                  </t>
  </si>
  <si>
    <t xml:space="preserve">قرارداد اختیار معامله خرید واحدهای سرمایه گذاری صندوق طلای لوتوس سررسید تیر ماه 1405 با قیمت اعمال 1،100،000 ریال                                     </t>
  </si>
  <si>
    <t xml:space="preserve">قرارداد اختیار معامله خرید واحدهای سرمایه گذاری صندوق طلای لوتوس سررسید تیر ماه 1405 با قیمت اعمال 1،300،000 ریال                                     </t>
  </si>
  <si>
    <t xml:space="preserve">قرارداد اختیار معامله خرید واحدهای سرمایه گذاری صندوق طلای لوتوس سررسید تیر ماه 1405 با قیمت اعمال 1،500،000 ریال                                     </t>
  </si>
  <si>
    <t xml:space="preserve">قرارداد اختیار معامله خرید واحدهای سرمایه گذاری صندوق طلای لوتوس سررسید تیر ماه 1405 با قیمت اعمال 1،700،000 ریال                                     </t>
  </si>
  <si>
    <t xml:space="preserve">قرارداد اختیار معامله خرید واحدهای سرمایه گذاری صندوق طلای لوتوس سررسید تیر ماه 1405 با قیمت اعمال 1،900،000 ریال                                     </t>
  </si>
  <si>
    <t xml:space="preserve">قرارداد اختیار معامله خرید واحدهای سرمایه گذاری صندوق طلای لوتوس سررسید تیر ماه 1405 با قیمت اعمال 700،000 ریال                                       </t>
  </si>
  <si>
    <t xml:space="preserve">قرارداد اختیار معامله خرید واحدهای سرمایه گذاری صندوق طلای لوتوس سررسید تیر ماه 1405 با قیمت اعمال 900،000 ریال                                       </t>
  </si>
  <si>
    <t xml:space="preserve">قرارداد اختیار معامله خرید واحدهای سرمایه گذاری صندوق طلای لوتوس سررسید دی ماه 1405 با قیمت اعمال 1,100,000 ریال                                      </t>
  </si>
  <si>
    <t xml:space="preserve">قرارداد اختیار معامله خرید واحدهای سرمایه گذاری صندوق طلای لوتوس سررسید دی ماه 1405 با قیمت اعمال 1,300,000 ریال                                      </t>
  </si>
  <si>
    <t xml:space="preserve">قرارداد اختیار معامله خرید واحدهای سرمایه گذاری صندوق طلای لوتوس سررسید دی ماه 1405 با قیمت اعمال 1,700,000 ریال                                      </t>
  </si>
  <si>
    <t xml:space="preserve">قرارداد اختیار معامله خرید واحدهای سرمایه گذاری صندوق طلای لوتوس سررسید دی ماه 1405 با قیمت اعمال 1,900,000 ریال                                      </t>
  </si>
  <si>
    <t xml:space="preserve">قرارداد اختیار معامله خرید واحدهای سرمایه گذاری صندوق طلای لوتوس سررسید مهر ماه 1405 با قیمت اعمال 1,000,000 ریال                                     </t>
  </si>
  <si>
    <t xml:space="preserve">قرارداد اختیار معامله خرید واحدهای سرمایه گذاری صندوق طلای لوتوس سررسید مهر ماه 1405 با قیمت اعمال 1,200,000 ریال                                     </t>
  </si>
  <si>
    <t xml:space="preserve">قرارداد اختیار معامله خرید واحدهای سرمایه گذاری صندوق طلای لوتوس سررسید مهر ماه 1405 با قیمت اعمال 1,400,000 ریال                                     </t>
  </si>
  <si>
    <t xml:space="preserve">قرارداد اختیار معامله خرید واحدهای سرمایه گذاری صندوق طلای لوتوس سررسید مهر ماه 1405 با قیمت اعمال 1,600,000 ریال                                     </t>
  </si>
  <si>
    <t xml:space="preserve">قرارداد اختیار معامله خرید واحدهای سرمایه گذاری صندوق طلای لوتوس سررسید مهر ماه 1405 با قیمت اعمال 1,800,000 ریال                                     </t>
  </si>
  <si>
    <t xml:space="preserve">قرارداد اختیار معامله خرید واحدهای سرمایه گذاری صندوق طلای لوتوس سررسید مهر ماه 1405 با قیمت اعمال 2,000,000 ریال                                     </t>
  </si>
  <si>
    <t xml:space="preserve">قرارداد اختیار معامله خرید واحدهای سرمایه گذاری صندوق طلای لوتوس سررسید مهر ماه 1405 با قیمت اعمال 800,000 ریال                                       </t>
  </si>
  <si>
    <t>گسترش خودرو (تقدم)</t>
  </si>
  <si>
    <t xml:space="preserve">گواهی سپرده پیوسته شمش طلای +995                                                                                                                      </t>
  </si>
  <si>
    <t xml:space="preserve">گواهی سپرده پیوسته شمش نقره 999.9                                                                                                                     </t>
  </si>
  <si>
    <t>قرارداد اختیار معامله خرید واحدهای سرمایه گذاری صندوق طلای لوتوس سررسید دی ماه 1404 با قیمت اعمال 600،000 ریال</t>
  </si>
  <si>
    <t>قرارداد اختیار معامله خرید واحدهای سرمایه گذاری صندوق طلای لوتوس سررسید فروردین ماه 1405 با قیمت اعمال 1،300،000 ریال</t>
  </si>
  <si>
    <t>قرارداد اختیار معامله خرید واحدهای سرمایه گذاری صندوق طلای لوتوس سررسید فروردین ماه 1405 با قیمت اعمال 700،000 ریال</t>
  </si>
  <si>
    <t>قرارداد اختیار معامله خرید واحدهای سرمایه گذاری صندوق طلای لوتوس سررسید مهر ماه 1405 با قیمت اعمال 2,000,000 ریال</t>
  </si>
  <si>
    <t>قرارداد اختیار معامله خرید واحدهای سرمایه گذاری صندوق طلای لوتوس سررسید مهر ماه 1404 با قیمت اعمال 490،000 ریال</t>
  </si>
  <si>
    <t>قرارداد اختیار معامله خرید واحدهای سرمایه گذاری صندوق طلای لوتوس سررسید فروردین ماه 1405 با قیمت اعمال 900،000 ریال</t>
  </si>
  <si>
    <t>قرارداد اختیار معامله خرید واحدهای سرمایه گذاری صندوق طلای لوتوس سررسید فروردین ماه 1405 با قیمت اعمال 1،100،000 ریال</t>
  </si>
  <si>
    <t>قرارداد اختیار معامله خرید واحدهای سرمایه گذاری صندوق طلای لوتوس سررسید فروردین ماه 1405 با قیمت اعمال 1،200،000 ریال</t>
  </si>
  <si>
    <t>قرارداد اختیار معامله خرید واحدهای سرمایه گذاری صندوق طلای لوتوس سررسید مهر ماه 1405 با قیمت اعمال 800,000 ریال</t>
  </si>
  <si>
    <t>قرارداد اختیار معامله خرید واحدهای سرمایه گذاری صندوق طلای لوتوس سررسید دی ماه 1404 با قیمت اعمال 800،000 ریال</t>
  </si>
  <si>
    <t>قرارداد اختیار معامله خرید واحدهای سرمایه گذاری صندوق طلای لوتوس سررسید مهر ماه 1405 با قیمت اعمال 1,400,000 ریال</t>
  </si>
  <si>
    <t>قرارداد اختیار معامله خرید واحدهای سرمایه گذاری صندوق طلای لوتوس سررسید مهر ماه 1405 با قیمت اعمال 1,000,000 ریال</t>
  </si>
  <si>
    <t>قرارداد اختیار معامله خرید واحدهای سرمایه گذاری صندوق طلای لوتوس سررسید تیر ماه 1405 با قیمت اعمال 700،000 ریال</t>
  </si>
  <si>
    <t>قرارداد اختیار معامله خرید واحدهای سرمایه گذاری صندوق طلای لوتوس سررسید فروردین ماه 1405 با قیمت اعمال 1،000،000 ریال</t>
  </si>
  <si>
    <t>قرارداد اختیار معامله خرید واحدهای سرمایه گذاری صندوق طلای لوتوس سررسید دی ماه 1404 با قیمت اعمال 500،000 ریال</t>
  </si>
  <si>
    <t>قرارداد اختیار معامله خرید واحدهای سرمایه گذاری صندوق طلای لوتوس سررسید دی ماه 1404 با قیمت اعمال 450،000 ریال</t>
  </si>
  <si>
    <t>قرارداد اختیار معامله خرید واحدهای سرمایه گذاری صندوق طلای لوتوس سررسید تیر ماه 1405 با قیمت اعمال 1،500،000 ریال</t>
  </si>
  <si>
    <t>قرارداد اختیار معامله خرید واحدهای سرمایه گذاری صندوق طلای لوتوس سررسید تیر ماه 1405 با قیمت اعمال 1،100،000 ریال</t>
  </si>
  <si>
    <t>قرارداد اختیار معامله خرید واحدهای سرمایه گذاری صندوق طلای لوتوس سررسید مهر ماه 1405 با قیمت اعمال 1,600,000 ریال</t>
  </si>
  <si>
    <t>قرارداد اختیار معامله خرید واحدهای سرمایه گذاری صندوق طلای لوتوس سررسید دی ماه 1405 با قیمت اعمال 1,900,000 ریال</t>
  </si>
  <si>
    <t>قرارداد اختیار معامله خرید واحدهای سرمایه گذاری صندوق طلای لوتوس سررسید مهر ماه 1404 با قیمت اعمال 460،000 ریال</t>
  </si>
  <si>
    <t>قرارداد اختیار معامله خرید واحدهای سرمایه گذاری صندوق طلای لوتوس سررسید فروردین ماه 1405 با قیمت اعمال 1،500،000 ریال</t>
  </si>
  <si>
    <t>قرارداد اختیار معامله خرید واحدهای سرمایه گذاری صندوق طلای لوتوس سررسید دی ماه 1405 با قیمت اعمال 1,300,000 ریال</t>
  </si>
  <si>
    <t>قرارداد اختیار معامله خرید واحدهای سرمایه گذاری صندوق طلای لوتوس سررسید دی ماه 1404 با قیمت اعمال 550،000 ریال</t>
  </si>
  <si>
    <t>قرارداد اختیار معامله خرید واحدهای سرمایه گذاری صندوق طلای لوتوس سررسید فروردین ماه 1405 با قیمت اعمال 800،000 ریال</t>
  </si>
  <si>
    <t>قرارداد اختیار معامله خرید واحدهای سرمایه گذاری صندوق طلای لوتوس سررسید دی ماه 1404 با قیمت اعمال 1،000،000 ریال</t>
  </si>
  <si>
    <t>قرارداد اختیار معامله خرید واحدهای سرمایه گذاری صندوق طلای لوتوس سررسید مهر ماه 1405 با قیمت اعمال 1,200,000 ریال</t>
  </si>
  <si>
    <t>قرارداد اختیار معامله خرید واحدهای سرمایه گذاری صندوق طلای لوتوس سررسید دی ماه 1405 با قیمت اعمال 1,100,000 ریال</t>
  </si>
  <si>
    <t>قرارداد اختیار معامله خرید واحدهای سرمایه گذاری صندوق طلای لوتوس سررسید دی ماه 1404 با قیمت اعمال 650،000 ریال</t>
  </si>
  <si>
    <t>قرارداد اختیار معامله خرید واحدهای سرمایه گذاری صندوق طلای لوتوس سررسید تیر ماه 1405 با قیمت اعمال 1،300،000 ریال</t>
  </si>
  <si>
    <t>قرارداد اختیار معامله خرید واحدهای سرمایه گذاری صندوق طلای لوتوس سررسید فروردین ماه 1405 با قیمت اعمال 1،400،000 ریال</t>
  </si>
  <si>
    <t>قرارداد اختیار معامله خرید واحدهای سرمایه گذاری صندوق طلای لوتوس سررسید تیر ماه 1405 با قیمت اعمال 1،900،000 ریال</t>
  </si>
  <si>
    <t>قرارداد اختیار معامله خرید واحدهای سرمایه گذاری صندوق طلای لوتوس سررسید تیر ماه 1405 با قیمت اعمال 1،700،000 ریال</t>
  </si>
  <si>
    <t>قرارداد اختیار معامله خرید واحدهای سرمایه گذاری صندوق طلای لوتوس سررسید مهر ماه 1405 با قیمت اعمال 1,800,000 ریال</t>
  </si>
  <si>
    <t>قرارداد اختیار معامله خرید واحدهای سرمایه گذاری صندوق طلای لوتوس سررسید دی ماه 1404 با قیمت اعمال 700،000 ریال</t>
  </si>
  <si>
    <t>قرارداد اختیار معامله خرید واحدهای سرمایه گذاری صندوق طلای لوتوس سررسید مهر ماه 1404 با قیمت اعمال 350،000 ریال</t>
  </si>
  <si>
    <t>قرارداد اختیار معامله خرید واحدهای سرمایه گذاری صندوق طلای لوتوس سررسید دی ماه 1404 با قیمت اعمال 900،000 ریال</t>
  </si>
  <si>
    <t>قرارداد اختیار معامله خرید واحدهای سرمایه گذاری صندوق طلای لوتوس سررسید دی ماه 1405 با قیمت اعمال 1,700,000 ریال</t>
  </si>
  <si>
    <t>قرارداد اختیار معامله خرید واحدهای سرمایه گذاری صندوق طلای لوتوس سررسید تیر ماه 1405 با قیمت اعمال 900،000 ریال</t>
  </si>
  <si>
    <t>اختیار معامله خرید</t>
  </si>
  <si>
    <t>موقعیت فروش</t>
  </si>
  <si>
    <t>1405/04/28</t>
  </si>
  <si>
    <t>1405/10/27</t>
  </si>
  <si>
    <t>1405/07/25</t>
  </si>
  <si>
    <t>قرارداد آتی شمش طلای خام 995 تحویل آبان ماه 1405</t>
  </si>
  <si>
    <t>فروش</t>
  </si>
  <si>
    <t>1405/02/29</t>
  </si>
  <si>
    <t>قرارداد آتی شمش طلای خام 995 تحویل اردیبهشت ماه 1405</t>
  </si>
  <si>
    <t>1405/02/19</t>
  </si>
  <si>
    <t>قرارداد آتی شمش طلای خام 995 تحویل مرداد ماه 1405</t>
  </si>
  <si>
    <t>قرارداد آتی صندوق طلای لوتوس تحویل مهر ماه 1405</t>
  </si>
  <si>
    <t>قرارداد آتی گواهی سپرده نقره تحویل آذر ماه 1405</t>
  </si>
  <si>
    <t>قرارداد آتی گواهی سپرده نقره تحویل اسفند ماه 1405</t>
  </si>
  <si>
    <t>قرارداد آتی گواهی سپرده نقره تحویل خرداد ماه 1405</t>
  </si>
  <si>
    <t>قرارداد آتی گواهی سپرده نقره تحویل شهریور ماه 1405</t>
  </si>
  <si>
    <t>4-1-سرمایه‌گذاری در گواهی سپرده کالایی</t>
  </si>
  <si>
    <t>SilverBar</t>
  </si>
  <si>
    <t>GoldBar</t>
  </si>
  <si>
    <t>نماد</t>
  </si>
  <si>
    <t>نرخ سود اسمی
(درصد)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</si>
</sst>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 * #,##0_-_ ;_ * #,##0\-_ ;_ * &quot;-&quot;??_-_ ;_ @_ "/>
    <numFmt numFmtId="165" formatCode="#,##0;[Red]\(#,##0\);0"/>
    <numFmt numFmtId="166" formatCode="0.00%;[Red]\(0.00%\);0%"/>
    <numFmt numFmtId="167" formatCode="0%;[Red]\(0%\);0%"/>
    <numFmt numFmtId="168" formatCode="_(* #,##0_);_(* \(#,##0\);_(* &quot;-&quot;??_);_(@_)"/>
  </numFmts>
  <fonts count="14">
    <font>
      <sz val="11"/>
      <color theme="1"/>
      <name val="Calibri"/>
      <family val="2"/>
      <charset val="178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b/>
      <u/>
      <sz val="18"/>
      <name val="B Nazanin"/>
      <charset val="178"/>
    </font>
    <font>
      <sz val="11"/>
      <color theme="1"/>
      <name val="Calibri"/>
      <family val="2"/>
      <charset val="178"/>
      <scheme val="minor"/>
    </font>
    <font>
      <sz val="11"/>
      <color theme="0"/>
      <name val="B Nazanin"/>
      <charset val="178"/>
    </font>
    <font>
      <b/>
      <sz val="12"/>
      <color rgb="FF0062AC"/>
      <name val="B Nazanin"/>
      <charset val="178"/>
    </font>
    <font>
      <sz val="10"/>
      <color indexed="8"/>
      <name val="B Nazanin"/>
      <charset val="178"/>
    </font>
    <font>
      <sz val="7"/>
      <color rgb="FF000000"/>
      <name val="Yek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2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3" fillId="0" borderId="0" xfId="0" applyFont="1" applyAlignment="1">
      <alignment vertical="center" wrapText="1" readingOrder="2"/>
    </xf>
    <xf numFmtId="0" fontId="2" fillId="0" borderId="0" xfId="0" applyFont="1"/>
    <xf numFmtId="0" fontId="3" fillId="0" borderId="1" xfId="0" applyFont="1" applyBorder="1" applyAlignment="1">
      <alignment horizontal="right" vertical="center" wrapText="1" readingOrder="2"/>
    </xf>
    <xf numFmtId="0" fontId="5" fillId="0" borderId="0" xfId="0" applyFont="1"/>
    <xf numFmtId="0" fontId="2" fillId="0" borderId="0" xfId="0" applyFont="1" applyAlignment="1">
      <alignment vertical="center" wrapText="1" readingOrder="2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/>
    <xf numFmtId="0" fontId="1" fillId="0" borderId="1" xfId="0" applyFont="1" applyBorder="1" applyAlignment="1">
      <alignment vertical="center" wrapText="1" readingOrder="2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 readingOrder="2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49" fontId="5" fillId="0" borderId="0" xfId="0" applyNumberFormat="1" applyFont="1" applyAlignment="1">
      <alignment horizontal="center" vertical="center" readingOrder="2"/>
    </xf>
    <xf numFmtId="0" fontId="3" fillId="0" borderId="1" xfId="0" applyFont="1" applyBorder="1" applyAlignment="1">
      <alignment vertical="center" wrapText="1" readingOrder="2"/>
    </xf>
    <xf numFmtId="0" fontId="4" fillId="0" borderId="1" xfId="0" applyFont="1" applyBorder="1" applyAlignment="1">
      <alignment vertical="center" wrapText="1" readingOrder="2"/>
    </xf>
    <xf numFmtId="0" fontId="1" fillId="0" borderId="0" xfId="0" applyFont="1" applyAlignment="1">
      <alignment readingOrder="2"/>
    </xf>
    <xf numFmtId="0" fontId="2" fillId="0" borderId="0" xfId="0" applyFont="1" applyAlignment="1">
      <alignment horizontal="right" vertical="center"/>
    </xf>
    <xf numFmtId="0" fontId="5" fillId="0" borderId="3" xfId="0" applyFont="1" applyBorder="1"/>
    <xf numFmtId="0" fontId="5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5" xfId="0" applyFont="1" applyBorder="1" applyAlignment="1">
      <alignment horizontal="center" vertical="center" wrapText="1" readingOrder="2"/>
    </xf>
    <xf numFmtId="164" fontId="5" fillId="0" borderId="0" xfId="1" applyNumberFormat="1" applyFont="1"/>
    <xf numFmtId="164" fontId="5" fillId="0" borderId="0" xfId="1" applyNumberFormat="1" applyFont="1" applyFill="1"/>
    <xf numFmtId="164" fontId="10" fillId="0" borderId="0" xfId="1" applyNumberFormat="1" applyFont="1" applyFill="1"/>
    <xf numFmtId="0" fontId="10" fillId="0" borderId="0" xfId="0" applyFont="1"/>
    <xf numFmtId="0" fontId="3" fillId="0" borderId="0" xfId="0" applyFont="1" applyAlignment="1">
      <alignment horizontal="right" vertical="center" wrapText="1" readingOrder="2"/>
    </xf>
    <xf numFmtId="0" fontId="7" fillId="0" borderId="0" xfId="0" applyFont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/>
    </xf>
    <xf numFmtId="165" fontId="12" fillId="0" borderId="0" xfId="0" applyNumberFormat="1" applyFont="1"/>
    <xf numFmtId="165" fontId="12" fillId="0" borderId="6" xfId="0" applyNumberFormat="1" applyFont="1" applyBorder="1"/>
    <xf numFmtId="0" fontId="12" fillId="0" borderId="0" xfId="0" applyNumberFormat="1" applyFont="1"/>
    <xf numFmtId="0" fontId="5" fillId="0" borderId="6" xfId="0" applyFont="1" applyBorder="1"/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 readingOrder="2"/>
    </xf>
    <xf numFmtId="0" fontId="2" fillId="0" borderId="6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0" borderId="0" xfId="0" applyFont="1" applyAlignment="1"/>
    <xf numFmtId="166" fontId="12" fillId="0" borderId="0" xfId="0" applyNumberFormat="1" applyFont="1"/>
    <xf numFmtId="166" fontId="12" fillId="0" borderId="6" xfId="0" applyNumberFormat="1" applyFont="1" applyBorder="1"/>
    <xf numFmtId="167" fontId="12" fillId="0" borderId="6" xfId="0" applyNumberFormat="1" applyFont="1" applyBorder="1"/>
    <xf numFmtId="0" fontId="5" fillId="0" borderId="0" xfId="0" applyFont="1" applyAlignment="1">
      <alignment horizontal="right" vertical="center"/>
    </xf>
    <xf numFmtId="3" fontId="5" fillId="0" borderId="0" xfId="0" applyNumberFormat="1" applyFont="1"/>
    <xf numFmtId="168" fontId="5" fillId="0" borderId="0" xfId="1" applyNumberFormat="1" applyFont="1"/>
    <xf numFmtId="3" fontId="2" fillId="0" borderId="0" xfId="0" applyNumberFormat="1" applyFont="1"/>
    <xf numFmtId="165" fontId="2" fillId="0" borderId="0" xfId="0" applyNumberFormat="1" applyFont="1"/>
    <xf numFmtId="165" fontId="12" fillId="0" borderId="0" xfId="0" applyNumberFormat="1" applyFont="1" applyAlignment="1">
      <alignment horizontal="center" vertical="center"/>
    </xf>
    <xf numFmtId="0" fontId="1" fillId="0" borderId="6" xfId="0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13" fillId="0" borderId="0" xfId="0" applyNumberFormat="1" applyFont="1"/>
    <xf numFmtId="165" fontId="1" fillId="0" borderId="0" xfId="0" applyNumberFormat="1" applyFont="1" applyAlignment="1">
      <alignment horizontal="center"/>
    </xf>
    <xf numFmtId="0" fontId="2" fillId="0" borderId="6" xfId="0" applyFont="1" applyBorder="1"/>
    <xf numFmtId="165" fontId="12" fillId="0" borderId="0" xfId="0" applyNumberFormat="1" applyFont="1" applyFill="1"/>
    <xf numFmtId="168" fontId="2" fillId="0" borderId="0" xfId="1" applyNumberFormat="1" applyFont="1"/>
    <xf numFmtId="37" fontId="8" fillId="0" borderId="0" xfId="0" applyNumberFormat="1" applyFont="1" applyAlignment="1">
      <alignment horizontal="center" vertical="center"/>
    </xf>
    <xf numFmtId="0" fontId="0" fillId="0" borderId="0" xfId="0"/>
    <xf numFmtId="0" fontId="7" fillId="0" borderId="0" xfId="0" applyFont="1" applyAlignment="1">
      <alignment horizontal="center"/>
    </xf>
    <xf numFmtId="0" fontId="11" fillId="0" borderId="0" xfId="0" applyFont="1" applyAlignment="1">
      <alignment horizontal="right" vertical="center" readingOrder="2"/>
    </xf>
    <xf numFmtId="0" fontId="1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readingOrder="2"/>
    </xf>
    <xf numFmtId="0" fontId="1" fillId="0" borderId="3" xfId="0" applyFont="1" applyBorder="1" applyAlignment="1">
      <alignment horizontal="center" readingOrder="2"/>
    </xf>
    <xf numFmtId="0" fontId="1" fillId="0" borderId="2" xfId="0" applyFont="1" applyBorder="1" applyAlignment="1">
      <alignment horizontal="center" readingOrder="2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readingOrder="2"/>
    </xf>
    <xf numFmtId="164" fontId="3" fillId="0" borderId="2" xfId="1" applyNumberFormat="1" applyFont="1" applyBorder="1" applyAlignment="1">
      <alignment horizontal="center" vertical="center" wrapText="1" readingOrder="2"/>
    </xf>
    <xf numFmtId="164" fontId="3" fillId="0" borderId="0" xfId="1" applyNumberFormat="1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588645</xdr:colOff>
      <xdr:row>2</xdr:row>
      <xdr:rowOff>158115</xdr:rowOff>
    </xdr:from>
    <xdr:to>
      <xdr:col>7</xdr:col>
      <xdr:colOff>19050</xdr:colOff>
      <xdr:row>13</xdr:row>
      <xdr:rowOff>59055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F9E8878-DFA5-4166-A598-772CB0D1B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411580" y="523875"/>
          <a:ext cx="2466975" cy="2276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029D1-96DA-45B2-BD9E-C6286EED089B}">
  <dimension ref="A17:J19"/>
  <sheetViews>
    <sheetView rightToLeft="1" tabSelected="1" view="pageBreakPreview" zoomScale="136" zoomScaleNormal="100" zoomScaleSheetLayoutView="136" workbookViewId="0">
      <selection activeCell="L5" sqref="L5"/>
    </sheetView>
  </sheetViews>
  <sheetFormatPr defaultRowHeight="14.4"/>
  <cols>
    <col min="1" max="16384" width="8.88671875" style="40"/>
  </cols>
  <sheetData>
    <row r="17" spans="1:10" ht="29.4">
      <c r="A17" s="81" t="s">
        <v>113</v>
      </c>
      <c r="B17" s="82"/>
      <c r="C17" s="82"/>
      <c r="D17" s="82"/>
      <c r="E17" s="82"/>
      <c r="F17" s="82"/>
      <c r="G17" s="82"/>
      <c r="H17" s="82"/>
      <c r="I17" s="82"/>
      <c r="J17" s="82"/>
    </row>
    <row r="18" spans="1:10" ht="29.4">
      <c r="A18" s="81" t="s">
        <v>95</v>
      </c>
      <c r="B18" s="82"/>
      <c r="C18" s="82"/>
      <c r="D18" s="82"/>
      <c r="E18" s="82"/>
      <c r="F18" s="82"/>
      <c r="G18" s="82"/>
      <c r="H18" s="82"/>
      <c r="I18" s="82"/>
      <c r="J18" s="82"/>
    </row>
    <row r="19" spans="1:10" ht="29.4">
      <c r="A19" s="81" t="s">
        <v>115</v>
      </c>
      <c r="B19" s="82"/>
      <c r="C19" s="82"/>
      <c r="D19" s="82"/>
      <c r="E19" s="82"/>
      <c r="F19" s="82"/>
      <c r="G19" s="82"/>
      <c r="H19" s="82"/>
      <c r="I19" s="82"/>
      <c r="J19" s="82"/>
    </row>
  </sheetData>
  <mergeCells count="3">
    <mergeCell ref="A19:J19"/>
    <mergeCell ref="A17:J17"/>
    <mergeCell ref="A18:J1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8"/>
  <sheetViews>
    <sheetView rightToLeft="1" topLeftCell="A13" zoomScale="85" zoomScaleNormal="85" zoomScaleSheetLayoutView="110" workbookViewId="0">
      <selection activeCell="E41" sqref="E41"/>
    </sheetView>
  </sheetViews>
  <sheetFormatPr defaultColWidth="9.109375" defaultRowHeight="16.2"/>
  <cols>
    <col min="1" max="1" width="33.109375" style="5" customWidth="1"/>
    <col min="2" max="2" width="21.88671875" style="5" customWidth="1"/>
    <col min="3" max="3" width="20.5546875" style="5" customWidth="1"/>
    <col min="4" max="4" width="21" style="5" customWidth="1"/>
    <col min="5" max="5" width="20.44140625" style="5" customWidth="1"/>
    <col min="6" max="6" width="10.5546875" style="5" customWidth="1"/>
    <col min="7" max="8" width="21.33203125" style="5" customWidth="1"/>
    <col min="9" max="9" width="25.88671875" style="5" customWidth="1"/>
    <col min="10" max="10" width="22.44140625" style="5" customWidth="1"/>
    <col min="11" max="11" width="10.5546875" style="5" customWidth="1"/>
    <col min="12" max="16384" width="9.109375" style="5"/>
  </cols>
  <sheetData>
    <row r="1" spans="1:11" ht="20.399999999999999">
      <c r="A1" s="83" t="s">
        <v>114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20.399999999999999">
      <c r="A2" s="83" t="s">
        <v>66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 ht="20.399999999999999">
      <c r="A3" s="83" t="s">
        <v>115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5" spans="1:11" ht="20.399999999999999">
      <c r="A5" s="84" t="s">
        <v>80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7" spans="1:11" ht="19.5" customHeight="1" thickBot="1">
      <c r="A7" s="3"/>
      <c r="B7" s="108" t="s">
        <v>96</v>
      </c>
      <c r="C7" s="108"/>
      <c r="D7" s="108"/>
      <c r="E7" s="108"/>
      <c r="F7" s="108"/>
      <c r="G7" s="108" t="s">
        <v>116</v>
      </c>
      <c r="H7" s="108"/>
      <c r="I7" s="108"/>
      <c r="J7" s="108"/>
      <c r="K7" s="108"/>
    </row>
    <row r="8" spans="1:11" ht="19.5" customHeight="1">
      <c r="A8" s="109" t="s">
        <v>75</v>
      </c>
      <c r="B8" s="111" t="s">
        <v>81</v>
      </c>
      <c r="C8" s="111" t="s">
        <v>12</v>
      </c>
      <c r="D8" s="111" t="s">
        <v>13</v>
      </c>
      <c r="E8" s="111" t="s">
        <v>2</v>
      </c>
      <c r="F8" s="111"/>
      <c r="G8" s="111" t="s">
        <v>81</v>
      </c>
      <c r="H8" s="111" t="s">
        <v>12</v>
      </c>
      <c r="I8" s="111" t="s">
        <v>13</v>
      </c>
      <c r="J8" s="111" t="s">
        <v>2</v>
      </c>
      <c r="K8" s="111"/>
    </row>
    <row r="9" spans="1:11" ht="18.75" customHeight="1" thickBot="1">
      <c r="A9" s="109"/>
      <c r="B9" s="112"/>
      <c r="C9" s="112"/>
      <c r="D9" s="112"/>
      <c r="E9" s="108"/>
      <c r="F9" s="108"/>
      <c r="G9" s="112"/>
      <c r="H9" s="112"/>
      <c r="I9" s="112"/>
      <c r="J9" s="108"/>
      <c r="K9" s="108"/>
    </row>
    <row r="10" spans="1:11" ht="28.5" customHeight="1" thickBot="1">
      <c r="A10" s="110"/>
      <c r="B10" s="24"/>
      <c r="C10" s="24"/>
      <c r="D10" s="24"/>
      <c r="E10" s="54" t="s">
        <v>6</v>
      </c>
      <c r="F10" s="54" t="s">
        <v>14</v>
      </c>
      <c r="G10" s="24"/>
      <c r="H10" s="24"/>
      <c r="I10" s="24"/>
      <c r="J10" s="54" t="s">
        <v>6</v>
      </c>
      <c r="K10" s="54" t="s">
        <v>14</v>
      </c>
    </row>
    <row r="11" spans="1:11">
      <c r="A11" s="56" t="s">
        <v>164</v>
      </c>
      <c r="B11" s="56">
        <v>0</v>
      </c>
      <c r="C11" s="56">
        <v>-1236215985681</v>
      </c>
      <c r="D11" s="56">
        <v>51476490263</v>
      </c>
      <c r="E11" s="56">
        <v>-1184739495418</v>
      </c>
      <c r="F11" s="65">
        <v>-0.2181225440756166</v>
      </c>
      <c r="G11" s="56">
        <v>0</v>
      </c>
      <c r="H11" s="56">
        <v>4746273787637</v>
      </c>
      <c r="I11" s="56">
        <v>1378423970114</v>
      </c>
      <c r="J11" s="56">
        <v>6124697757751</v>
      </c>
      <c r="K11" s="65">
        <v>0.13043239700153758</v>
      </c>
    </row>
    <row r="12" spans="1:11">
      <c r="A12" s="56" t="s">
        <v>165</v>
      </c>
      <c r="B12" s="56">
        <v>0</v>
      </c>
      <c r="C12" s="56">
        <v>2963499203</v>
      </c>
      <c r="D12" s="56">
        <v>0</v>
      </c>
      <c r="E12" s="56">
        <v>2963499203</v>
      </c>
      <c r="F12" s="65">
        <v>5.456102274165825E-4</v>
      </c>
      <c r="G12" s="56">
        <v>0</v>
      </c>
      <c r="H12" s="56">
        <v>6290169231</v>
      </c>
      <c r="I12" s="56">
        <v>16611425818</v>
      </c>
      <c r="J12" s="56">
        <v>22901595049</v>
      </c>
      <c r="K12" s="65">
        <v>4.8771548499994678E-4</v>
      </c>
    </row>
    <row r="13" spans="1:11">
      <c r="A13" s="56" t="s">
        <v>166</v>
      </c>
      <c r="B13" s="56">
        <v>0</v>
      </c>
      <c r="C13" s="56">
        <v>50279475319</v>
      </c>
      <c r="D13" s="56">
        <v>84641877717</v>
      </c>
      <c r="E13" s="56">
        <v>134921353036</v>
      </c>
      <c r="F13" s="65">
        <v>2.4840388024671579E-2</v>
      </c>
      <c r="G13" s="56">
        <v>0</v>
      </c>
      <c r="H13" s="56">
        <v>188979596347</v>
      </c>
      <c r="I13" s="56">
        <v>754190529537</v>
      </c>
      <c r="J13" s="56">
        <v>943170125884</v>
      </c>
      <c r="K13" s="65">
        <v>2.0085879363370449E-2</v>
      </c>
    </row>
    <row r="14" spans="1:11">
      <c r="A14" s="56" t="s">
        <v>167</v>
      </c>
      <c r="B14" s="56">
        <v>0</v>
      </c>
      <c r="C14" s="56">
        <v>3255843429753</v>
      </c>
      <c r="D14" s="56">
        <v>69675897694</v>
      </c>
      <c r="E14" s="56">
        <v>3325519327447</v>
      </c>
      <c r="F14" s="65">
        <v>0.61226180006723563</v>
      </c>
      <c r="G14" s="56">
        <v>0</v>
      </c>
      <c r="H14" s="56">
        <v>14518932567576</v>
      </c>
      <c r="I14" s="56">
        <v>6116991559641</v>
      </c>
      <c r="J14" s="56">
        <v>20635924127217</v>
      </c>
      <c r="K14" s="65">
        <v>0.43946544869883236</v>
      </c>
    </row>
    <row r="15" spans="1:11">
      <c r="A15" s="56" t="s">
        <v>168</v>
      </c>
      <c r="B15" s="56">
        <v>0</v>
      </c>
      <c r="C15" s="56">
        <v>48390971455</v>
      </c>
      <c r="D15" s="56">
        <v>0</v>
      </c>
      <c r="E15" s="56">
        <v>48390971455</v>
      </c>
      <c r="F15" s="65">
        <v>8.9092681090462578E-3</v>
      </c>
      <c r="G15" s="56">
        <v>0</v>
      </c>
      <c r="H15" s="56">
        <v>157198746272</v>
      </c>
      <c r="I15" s="56">
        <v>110867764884</v>
      </c>
      <c r="J15" s="56">
        <v>268066511156</v>
      </c>
      <c r="K15" s="65">
        <v>5.7087809046034539E-3</v>
      </c>
    </row>
    <row r="16" spans="1:11">
      <c r="A16" s="56" t="s">
        <v>169</v>
      </c>
      <c r="B16" s="56">
        <v>0</v>
      </c>
      <c r="C16" s="56">
        <v>-155985624252</v>
      </c>
      <c r="D16" s="56">
        <v>212980701309</v>
      </c>
      <c r="E16" s="56">
        <v>56995077057</v>
      </c>
      <c r="F16" s="65">
        <v>1.0493371121279634E-2</v>
      </c>
      <c r="G16" s="56">
        <v>0</v>
      </c>
      <c r="H16" s="56">
        <v>104039612041</v>
      </c>
      <c r="I16" s="56">
        <v>1026379656550</v>
      </c>
      <c r="J16" s="56">
        <v>1130419268591</v>
      </c>
      <c r="K16" s="65">
        <v>2.4073562590489445E-2</v>
      </c>
    </row>
    <row r="17" spans="1:11">
      <c r="A17" s="56" t="s">
        <v>117</v>
      </c>
      <c r="B17" s="56">
        <v>41760000000</v>
      </c>
      <c r="C17" s="56">
        <v>-959820000</v>
      </c>
      <c r="D17" s="56">
        <v>0</v>
      </c>
      <c r="E17" s="56">
        <v>40800180000</v>
      </c>
      <c r="F17" s="65">
        <v>7.5117264974805193E-3</v>
      </c>
      <c r="G17" s="56">
        <v>288417000000</v>
      </c>
      <c r="H17" s="56">
        <v>-5671800762</v>
      </c>
      <c r="I17" s="56">
        <v>193736621</v>
      </c>
      <c r="J17" s="56">
        <v>282938935859</v>
      </c>
      <c r="K17" s="65">
        <v>6.0255060851696672E-3</v>
      </c>
    </row>
    <row r="18" spans="1:11">
      <c r="A18" s="56" t="s">
        <v>118</v>
      </c>
      <c r="B18" s="56">
        <v>0</v>
      </c>
      <c r="C18" s="56">
        <v>32117121386</v>
      </c>
      <c r="D18" s="56">
        <v>0</v>
      </c>
      <c r="E18" s="56">
        <v>32117121386</v>
      </c>
      <c r="F18" s="65">
        <v>5.9130874358400975E-3</v>
      </c>
      <c r="G18" s="56">
        <v>24485000000</v>
      </c>
      <c r="H18" s="56">
        <v>36334298354</v>
      </c>
      <c r="I18" s="56">
        <v>2151807503</v>
      </c>
      <c r="J18" s="56">
        <v>62971105857</v>
      </c>
      <c r="K18" s="65">
        <v>1.3410412405039354E-3</v>
      </c>
    </row>
    <row r="19" spans="1:11">
      <c r="A19" s="56" t="s">
        <v>170</v>
      </c>
      <c r="B19" s="56">
        <v>0</v>
      </c>
      <c r="C19" s="56">
        <v>11602493274</v>
      </c>
      <c r="D19" s="56">
        <v>10896320467</v>
      </c>
      <c r="E19" s="56">
        <v>22498813741</v>
      </c>
      <c r="F19" s="65">
        <v>4.1422595522899288E-3</v>
      </c>
      <c r="G19" s="56">
        <v>0</v>
      </c>
      <c r="H19" s="56">
        <v>15673824696</v>
      </c>
      <c r="I19" s="56">
        <v>162159332034</v>
      </c>
      <c r="J19" s="56">
        <v>177833156730</v>
      </c>
      <c r="K19" s="65">
        <v>3.7871591082661582E-3</v>
      </c>
    </row>
    <row r="20" spans="1:11">
      <c r="A20" s="56" t="s">
        <v>171</v>
      </c>
      <c r="B20" s="56">
        <v>0</v>
      </c>
      <c r="C20" s="56">
        <v>154193120</v>
      </c>
      <c r="D20" s="56">
        <v>0</v>
      </c>
      <c r="E20" s="56">
        <v>154193120</v>
      </c>
      <c r="F20" s="65">
        <v>2.8388515571088003E-5</v>
      </c>
      <c r="G20" s="56">
        <v>0</v>
      </c>
      <c r="H20" s="56">
        <v>1198011092</v>
      </c>
      <c r="I20" s="56">
        <v>470048313</v>
      </c>
      <c r="J20" s="56">
        <v>1668059405</v>
      </c>
      <c r="K20" s="65">
        <v>3.5523220106619642E-5</v>
      </c>
    </row>
    <row r="21" spans="1:11">
      <c r="A21" s="56" t="s">
        <v>172</v>
      </c>
      <c r="B21" s="56">
        <v>0</v>
      </c>
      <c r="C21" s="56">
        <v>135576387766</v>
      </c>
      <c r="D21" s="56">
        <v>0</v>
      </c>
      <c r="E21" s="56">
        <v>135576387766</v>
      </c>
      <c r="F21" s="65">
        <v>2.4960986554827841E-2</v>
      </c>
      <c r="G21" s="56">
        <v>0</v>
      </c>
      <c r="H21" s="56">
        <v>920313727313</v>
      </c>
      <c r="I21" s="56">
        <v>35510186670</v>
      </c>
      <c r="J21" s="56">
        <v>955823913983</v>
      </c>
      <c r="K21" s="65">
        <v>2.035535615686828E-2</v>
      </c>
    </row>
    <row r="22" spans="1:11">
      <c r="A22" s="56" t="s">
        <v>173</v>
      </c>
      <c r="B22" s="56">
        <v>0</v>
      </c>
      <c r="C22" s="56">
        <v>7025882400</v>
      </c>
      <c r="D22" s="56">
        <v>0</v>
      </c>
      <c r="E22" s="56">
        <v>7025882400</v>
      </c>
      <c r="F22" s="65">
        <v>1.2935361312685881E-3</v>
      </c>
      <c r="G22" s="56">
        <v>0</v>
      </c>
      <c r="H22" s="56">
        <v>53541859019</v>
      </c>
      <c r="I22" s="56">
        <v>0</v>
      </c>
      <c r="J22" s="56">
        <v>53541859019</v>
      </c>
      <c r="K22" s="65">
        <v>1.1402347165504786E-3</v>
      </c>
    </row>
    <row r="23" spans="1:11">
      <c r="A23" s="56" t="s">
        <v>174</v>
      </c>
      <c r="B23" s="56">
        <v>0</v>
      </c>
      <c r="C23" s="56">
        <v>22944967532</v>
      </c>
      <c r="D23" s="56">
        <v>34435427837</v>
      </c>
      <c r="E23" s="56">
        <v>57380395369</v>
      </c>
      <c r="F23" s="65">
        <v>1.0564312126300074E-2</v>
      </c>
      <c r="G23" s="56">
        <v>0</v>
      </c>
      <c r="H23" s="56">
        <v>380355768070</v>
      </c>
      <c r="I23" s="56">
        <v>34435427837</v>
      </c>
      <c r="J23" s="56">
        <v>414791195907</v>
      </c>
      <c r="K23" s="65">
        <v>8.8334497598377502E-3</v>
      </c>
    </row>
    <row r="24" spans="1:11">
      <c r="A24" s="56" t="s">
        <v>175</v>
      </c>
      <c r="B24" s="56">
        <v>0</v>
      </c>
      <c r="C24" s="56">
        <v>17011686881</v>
      </c>
      <c r="D24" s="56">
        <v>103533845205</v>
      </c>
      <c r="E24" s="56">
        <v>120545532086</v>
      </c>
      <c r="F24" s="65">
        <v>2.2193653741804431E-2</v>
      </c>
      <c r="G24" s="56">
        <v>0</v>
      </c>
      <c r="H24" s="56">
        <v>720140115430</v>
      </c>
      <c r="I24" s="56">
        <v>106739307949</v>
      </c>
      <c r="J24" s="56">
        <v>826879423379</v>
      </c>
      <c r="K24" s="65">
        <v>1.7609336736018073E-2</v>
      </c>
    </row>
    <row r="25" spans="1:11">
      <c r="A25" s="56" t="s">
        <v>176</v>
      </c>
      <c r="B25" s="56">
        <v>0</v>
      </c>
      <c r="C25" s="56">
        <v>-198592242</v>
      </c>
      <c r="D25" s="56">
        <v>89863125512</v>
      </c>
      <c r="E25" s="56">
        <v>89664533270</v>
      </c>
      <c r="F25" s="65">
        <v>1.6508148994648617E-2</v>
      </c>
      <c r="G25" s="56">
        <v>0</v>
      </c>
      <c r="H25" s="56">
        <v>34513429577</v>
      </c>
      <c r="I25" s="56">
        <v>739424972275</v>
      </c>
      <c r="J25" s="56">
        <v>773938401852</v>
      </c>
      <c r="K25" s="65">
        <v>1.6481897536469357E-2</v>
      </c>
    </row>
    <row r="26" spans="1:11">
      <c r="A26" s="56" t="s">
        <v>177</v>
      </c>
      <c r="B26" s="56">
        <v>0</v>
      </c>
      <c r="C26" s="56">
        <v>-108294943537</v>
      </c>
      <c r="D26" s="56">
        <v>136065538109</v>
      </c>
      <c r="E26" s="56">
        <v>27770594572</v>
      </c>
      <c r="F26" s="65">
        <v>5.1128478133498695E-3</v>
      </c>
      <c r="G26" s="56">
        <v>0</v>
      </c>
      <c r="H26" s="56">
        <v>5893877562</v>
      </c>
      <c r="I26" s="56">
        <v>172739054503</v>
      </c>
      <c r="J26" s="56">
        <v>178632932065</v>
      </c>
      <c r="K26" s="65">
        <v>3.8041912326472744E-3</v>
      </c>
    </row>
    <row r="27" spans="1:11">
      <c r="A27" s="56" t="s">
        <v>178</v>
      </c>
      <c r="B27" s="56">
        <v>0</v>
      </c>
      <c r="C27" s="56">
        <v>-5963428577</v>
      </c>
      <c r="D27" s="56">
        <v>6304015490</v>
      </c>
      <c r="E27" s="56">
        <v>340586913</v>
      </c>
      <c r="F27" s="65">
        <v>6.2705501276641239E-5</v>
      </c>
      <c r="G27" s="56">
        <v>0</v>
      </c>
      <c r="H27" s="56">
        <v>0</v>
      </c>
      <c r="I27" s="56">
        <v>19989565830</v>
      </c>
      <c r="J27" s="56">
        <v>19989565830</v>
      </c>
      <c r="K27" s="65">
        <v>4.2570051443392866E-4</v>
      </c>
    </row>
    <row r="28" spans="1:11">
      <c r="A28" s="56" t="s">
        <v>179</v>
      </c>
      <c r="B28" s="56">
        <v>0</v>
      </c>
      <c r="C28" s="56">
        <v>1862439520</v>
      </c>
      <c r="D28" s="56">
        <v>8000349130</v>
      </c>
      <c r="E28" s="56">
        <v>9862788650</v>
      </c>
      <c r="F28" s="65">
        <v>1.8158393134847719E-3</v>
      </c>
      <c r="G28" s="56">
        <v>0</v>
      </c>
      <c r="H28" s="56">
        <v>46249382652</v>
      </c>
      <c r="I28" s="56">
        <v>18761858298</v>
      </c>
      <c r="J28" s="56">
        <v>65011240950</v>
      </c>
      <c r="K28" s="65">
        <v>1.3844882351005566E-3</v>
      </c>
    </row>
    <row r="29" spans="1:11">
      <c r="A29" s="56" t="s">
        <v>180</v>
      </c>
      <c r="B29" s="56">
        <v>0</v>
      </c>
      <c r="C29" s="56">
        <v>93321203502</v>
      </c>
      <c r="D29" s="56">
        <v>41788946223</v>
      </c>
      <c r="E29" s="56">
        <v>135110149725</v>
      </c>
      <c r="F29" s="65">
        <v>2.4875147407875227E-2</v>
      </c>
      <c r="G29" s="56">
        <v>0</v>
      </c>
      <c r="H29" s="56">
        <v>523444972021</v>
      </c>
      <c r="I29" s="56">
        <v>41788946223</v>
      </c>
      <c r="J29" s="56">
        <v>565233918244</v>
      </c>
      <c r="K29" s="65">
        <v>1.203729844951695E-2</v>
      </c>
    </row>
    <row r="30" spans="1:11">
      <c r="A30" s="56" t="s">
        <v>181</v>
      </c>
      <c r="B30" s="56">
        <v>0</v>
      </c>
      <c r="C30" s="56">
        <v>10160182500</v>
      </c>
      <c r="D30" s="56">
        <v>0</v>
      </c>
      <c r="E30" s="56">
        <v>10160182500</v>
      </c>
      <c r="F30" s="65">
        <v>1.8705925342605808E-3</v>
      </c>
      <c r="G30" s="56">
        <v>0</v>
      </c>
      <c r="H30" s="56">
        <v>10160182500</v>
      </c>
      <c r="I30" s="56">
        <v>0</v>
      </c>
      <c r="J30" s="56">
        <v>10160182500</v>
      </c>
      <c r="K30" s="65">
        <v>2.1637262928949765E-4</v>
      </c>
    </row>
    <row r="31" spans="1:11">
      <c r="A31" s="56" t="s">
        <v>182</v>
      </c>
      <c r="B31" s="56">
        <v>0</v>
      </c>
      <c r="C31" s="56">
        <v>1115253920</v>
      </c>
      <c r="D31" s="56">
        <v>278893665</v>
      </c>
      <c r="E31" s="56">
        <v>1394147585</v>
      </c>
      <c r="F31" s="65">
        <v>2.5667669494700696E-4</v>
      </c>
      <c r="G31" s="56">
        <v>0</v>
      </c>
      <c r="H31" s="56">
        <v>1115253920</v>
      </c>
      <c r="I31" s="56">
        <v>278893665</v>
      </c>
      <c r="J31" s="56">
        <v>1394147585</v>
      </c>
      <c r="K31" s="65">
        <v>2.9689956709345863E-5</v>
      </c>
    </row>
    <row r="32" spans="1:11">
      <c r="A32" s="56" t="s">
        <v>119</v>
      </c>
      <c r="B32" s="56">
        <v>0</v>
      </c>
      <c r="C32" s="56">
        <v>0</v>
      </c>
      <c r="D32" s="56">
        <v>0</v>
      </c>
      <c r="E32" s="56">
        <v>0</v>
      </c>
      <c r="F32" s="65">
        <v>0</v>
      </c>
      <c r="G32" s="56">
        <v>7680000000</v>
      </c>
      <c r="H32" s="56">
        <v>0</v>
      </c>
      <c r="I32" s="56">
        <v>-4314321250</v>
      </c>
      <c r="J32" s="56">
        <v>3365678750</v>
      </c>
      <c r="K32" s="65">
        <v>7.167595271849594E-5</v>
      </c>
    </row>
    <row r="33" spans="1:11">
      <c r="A33" s="56" t="s">
        <v>183</v>
      </c>
      <c r="B33" s="56">
        <v>0</v>
      </c>
      <c r="C33" s="56">
        <v>0</v>
      </c>
      <c r="D33" s="56">
        <v>0</v>
      </c>
      <c r="E33" s="56">
        <v>0</v>
      </c>
      <c r="F33" s="65">
        <v>0</v>
      </c>
      <c r="G33" s="56">
        <v>0</v>
      </c>
      <c r="H33" s="56">
        <v>0</v>
      </c>
      <c r="I33" s="56">
        <v>3283449336</v>
      </c>
      <c r="J33" s="56">
        <v>3283449336</v>
      </c>
      <c r="K33" s="65">
        <v>6.9924783926782338E-5</v>
      </c>
    </row>
    <row r="34" spans="1:11">
      <c r="A34" s="56" t="s">
        <v>184</v>
      </c>
      <c r="B34" s="56">
        <v>0</v>
      </c>
      <c r="C34" s="56">
        <v>0</v>
      </c>
      <c r="D34" s="56">
        <v>0</v>
      </c>
      <c r="E34" s="56">
        <v>0</v>
      </c>
      <c r="F34" s="65">
        <v>0</v>
      </c>
      <c r="G34" s="56">
        <v>0</v>
      </c>
      <c r="H34" s="56">
        <v>0</v>
      </c>
      <c r="I34" s="56">
        <v>18401595925</v>
      </c>
      <c r="J34" s="56">
        <v>18401595925</v>
      </c>
      <c r="K34" s="65">
        <v>3.9188289121924296E-4</v>
      </c>
    </row>
    <row r="35" spans="1:11">
      <c r="A35" s="56" t="s">
        <v>185</v>
      </c>
      <c r="B35" s="56">
        <v>0</v>
      </c>
      <c r="C35" s="56">
        <v>0</v>
      </c>
      <c r="D35" s="56">
        <v>0</v>
      </c>
      <c r="E35" s="56">
        <v>0</v>
      </c>
      <c r="F35" s="65">
        <v>0</v>
      </c>
      <c r="G35" s="56">
        <v>0</v>
      </c>
      <c r="H35" s="56">
        <v>0</v>
      </c>
      <c r="I35" s="56">
        <v>12212654734</v>
      </c>
      <c r="J35" s="56">
        <v>12212654734</v>
      </c>
      <c r="K35" s="65">
        <v>2.6008235731990155E-4</v>
      </c>
    </row>
    <row r="36" spans="1:11">
      <c r="A36" s="56" t="s">
        <v>186</v>
      </c>
      <c r="B36" s="56">
        <v>0</v>
      </c>
      <c r="C36" s="56">
        <v>0</v>
      </c>
      <c r="D36" s="56">
        <v>0</v>
      </c>
      <c r="E36" s="56">
        <v>0</v>
      </c>
      <c r="F36" s="65">
        <v>0</v>
      </c>
      <c r="G36" s="56">
        <v>0</v>
      </c>
      <c r="H36" s="56">
        <v>0</v>
      </c>
      <c r="I36" s="56">
        <v>132812895</v>
      </c>
      <c r="J36" s="56">
        <v>132812895</v>
      </c>
      <c r="K36" s="65">
        <v>2.8284014873453284E-6</v>
      </c>
    </row>
    <row r="37" spans="1:11" ht="16.8" thickBot="1">
      <c r="A37" s="57" t="s">
        <v>2</v>
      </c>
      <c r="B37" s="57">
        <f t="shared" ref="B37:K37" si="0">SUM(B11:B36)</f>
        <v>41760000000</v>
      </c>
      <c r="C37" s="57">
        <f t="shared" si="0"/>
        <v>2182750793242</v>
      </c>
      <c r="D37" s="57">
        <f t="shared" si="0"/>
        <v>849941428621</v>
      </c>
      <c r="E37" s="57">
        <f t="shared" si="0"/>
        <v>3074452221863</v>
      </c>
      <c r="F37" s="66">
        <f t="shared" si="0"/>
        <v>0.56603780228925815</v>
      </c>
      <c r="G37" s="57">
        <f t="shared" si="0"/>
        <v>320582000000</v>
      </c>
      <c r="H37" s="57">
        <f t="shared" si="0"/>
        <v>22464977380548</v>
      </c>
      <c r="I37" s="57">
        <f t="shared" si="0"/>
        <v>10767824235905</v>
      </c>
      <c r="J37" s="57">
        <f t="shared" si="0"/>
        <v>33553383616453</v>
      </c>
      <c r="K37" s="66">
        <f t="shared" si="0"/>
        <v>0.71455742400799294</v>
      </c>
    </row>
    <row r="38" spans="1:11" ht="16.8" thickTop="1"/>
  </sheetData>
  <mergeCells count="15">
    <mergeCell ref="G8:G9"/>
    <mergeCell ref="H8:H9"/>
    <mergeCell ref="I8:I9"/>
    <mergeCell ref="J8:K9"/>
    <mergeCell ref="A8:A10"/>
    <mergeCell ref="B8:B9"/>
    <mergeCell ref="C8:C9"/>
    <mergeCell ref="D8:D9"/>
    <mergeCell ref="E8:F9"/>
    <mergeCell ref="A1:K1"/>
    <mergeCell ref="A2:K2"/>
    <mergeCell ref="A3:K3"/>
    <mergeCell ref="A5:K5"/>
    <mergeCell ref="B7:F7"/>
    <mergeCell ref="G7:K7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6"/>
  <sheetViews>
    <sheetView rightToLeft="1" topLeftCell="A34" zoomScaleNormal="100" zoomScaleSheetLayoutView="90" workbookViewId="0">
      <selection activeCell="M9" sqref="M9"/>
    </sheetView>
  </sheetViews>
  <sheetFormatPr defaultColWidth="9.109375" defaultRowHeight="16.8"/>
  <cols>
    <col min="1" max="1" width="22.5546875" style="7" customWidth="1"/>
    <col min="2" max="2" width="20.88671875" style="7" customWidth="1"/>
    <col min="3" max="3" width="18" style="7" customWidth="1"/>
    <col min="4" max="4" width="17.109375" style="7" customWidth="1"/>
    <col min="5" max="5" width="16.33203125" style="7" customWidth="1"/>
    <col min="6" max="6" width="15.44140625" style="7" customWidth="1"/>
    <col min="7" max="7" width="17.6640625" style="7" customWidth="1"/>
    <col min="8" max="8" width="15.33203125" style="7" customWidth="1"/>
    <col min="9" max="9" width="16" style="7" customWidth="1"/>
    <col min="10" max="16384" width="9.109375" style="7"/>
  </cols>
  <sheetData>
    <row r="1" spans="1:9" ht="20.399999999999999">
      <c r="A1" s="83" t="s">
        <v>114</v>
      </c>
      <c r="B1" s="83"/>
      <c r="C1" s="83"/>
      <c r="D1" s="83"/>
      <c r="E1" s="83"/>
      <c r="F1" s="83"/>
      <c r="G1" s="83"/>
      <c r="H1" s="83"/>
      <c r="I1" s="83"/>
    </row>
    <row r="2" spans="1:9" ht="20.399999999999999">
      <c r="A2" s="83" t="s">
        <v>66</v>
      </c>
      <c r="B2" s="83"/>
      <c r="C2" s="83"/>
      <c r="D2" s="83"/>
      <c r="E2" s="83"/>
      <c r="F2" s="83"/>
      <c r="G2" s="83"/>
      <c r="H2" s="83"/>
      <c r="I2" s="83"/>
    </row>
    <row r="3" spans="1:9" ht="20.399999999999999">
      <c r="A3" s="83" t="s">
        <v>115</v>
      </c>
      <c r="B3" s="83"/>
      <c r="C3" s="83"/>
      <c r="D3" s="83"/>
      <c r="E3" s="83"/>
      <c r="F3" s="83"/>
      <c r="G3" s="83"/>
      <c r="H3" s="83"/>
      <c r="I3" s="83"/>
    </row>
    <row r="4" spans="1:9" ht="20.399999999999999">
      <c r="A4" s="84" t="s">
        <v>79</v>
      </c>
      <c r="B4" s="84"/>
      <c r="C4" s="84"/>
      <c r="D4" s="84"/>
      <c r="E4" s="84"/>
      <c r="F4" s="84"/>
      <c r="G4" s="84"/>
      <c r="H4" s="84"/>
      <c r="I4" s="84"/>
    </row>
    <row r="6" spans="1:9" ht="19.5" customHeight="1" thickBot="1">
      <c r="A6" s="6"/>
      <c r="B6" s="6"/>
      <c r="C6" s="108"/>
      <c r="D6" s="108"/>
      <c r="E6" s="108"/>
      <c r="F6" s="49"/>
      <c r="G6" s="108"/>
      <c r="H6" s="108"/>
      <c r="I6" s="108"/>
    </row>
    <row r="7" spans="1:9" ht="20.25" customHeight="1">
      <c r="A7" s="113"/>
      <c r="B7" s="111" t="s">
        <v>15</v>
      </c>
      <c r="C7" s="111" t="s">
        <v>12</v>
      </c>
      <c r="D7" s="111" t="s">
        <v>13</v>
      </c>
      <c r="E7" s="111" t="s">
        <v>2</v>
      </c>
      <c r="F7" s="111" t="s">
        <v>15</v>
      </c>
      <c r="G7" s="111" t="s">
        <v>12</v>
      </c>
      <c r="H7" s="111" t="s">
        <v>13</v>
      </c>
      <c r="I7" s="111" t="s">
        <v>2</v>
      </c>
    </row>
    <row r="8" spans="1:9" ht="20.25" customHeight="1">
      <c r="A8" s="114"/>
      <c r="B8" s="112"/>
      <c r="C8" s="112"/>
      <c r="D8" s="112"/>
      <c r="E8" s="112"/>
      <c r="F8" s="112"/>
      <c r="G8" s="112"/>
      <c r="H8" s="112"/>
      <c r="I8" s="112"/>
    </row>
    <row r="9" spans="1:9">
      <c r="A9" s="56" t="s">
        <v>234</v>
      </c>
      <c r="B9" s="56">
        <v>153303256</v>
      </c>
      <c r="C9" s="56">
        <v>0</v>
      </c>
      <c r="D9" s="56">
        <v>0</v>
      </c>
      <c r="E9" s="56">
        <v>153303256</v>
      </c>
      <c r="F9" s="56">
        <v>1035364704</v>
      </c>
      <c r="G9" s="56">
        <v>-216575750</v>
      </c>
      <c r="H9" s="56">
        <v>0</v>
      </c>
      <c r="I9" s="56">
        <v>818788954</v>
      </c>
    </row>
    <row r="10" spans="1:9">
      <c r="A10" s="56" t="s">
        <v>236</v>
      </c>
      <c r="B10" s="56">
        <v>106407382</v>
      </c>
      <c r="C10" s="56">
        <v>0</v>
      </c>
      <c r="D10" s="56">
        <v>0</v>
      </c>
      <c r="E10" s="56">
        <v>106407382</v>
      </c>
      <c r="F10" s="56">
        <v>153194178</v>
      </c>
      <c r="G10" s="56">
        <v>-5887000</v>
      </c>
      <c r="H10" s="56">
        <v>0</v>
      </c>
      <c r="I10" s="56">
        <v>147307178</v>
      </c>
    </row>
    <row r="11" spans="1:9">
      <c r="A11" s="56" t="s">
        <v>237</v>
      </c>
      <c r="B11" s="56">
        <v>0</v>
      </c>
      <c r="C11" s="56">
        <v>0</v>
      </c>
      <c r="D11" s="56">
        <v>0</v>
      </c>
      <c r="E11" s="56">
        <v>0</v>
      </c>
      <c r="F11" s="56">
        <v>5615766883</v>
      </c>
      <c r="G11" s="56">
        <v>0</v>
      </c>
      <c r="H11" s="56">
        <v>-3303925625</v>
      </c>
      <c r="I11" s="56">
        <v>2311841258</v>
      </c>
    </row>
    <row r="12" spans="1:9">
      <c r="A12" s="56" t="s">
        <v>239</v>
      </c>
      <c r="B12" s="56">
        <v>301625046</v>
      </c>
      <c r="C12" s="56">
        <v>0</v>
      </c>
      <c r="D12" s="56">
        <v>0</v>
      </c>
      <c r="E12" s="56">
        <v>301625046</v>
      </c>
      <c r="F12" s="56">
        <v>3030105467</v>
      </c>
      <c r="G12" s="56">
        <v>94733549</v>
      </c>
      <c r="H12" s="56">
        <v>-417276326</v>
      </c>
      <c r="I12" s="56">
        <v>2707562690</v>
      </c>
    </row>
    <row r="13" spans="1:9">
      <c r="A13" s="56" t="s">
        <v>241</v>
      </c>
      <c r="B13" s="56">
        <v>0</v>
      </c>
      <c r="C13" s="56">
        <v>0</v>
      </c>
      <c r="D13" s="56">
        <v>0</v>
      </c>
      <c r="E13" s="56">
        <v>0</v>
      </c>
      <c r="F13" s="56">
        <v>958566393</v>
      </c>
      <c r="G13" s="56">
        <v>0</v>
      </c>
      <c r="H13" s="56">
        <v>296592500</v>
      </c>
      <c r="I13" s="56">
        <v>1255158893</v>
      </c>
    </row>
    <row r="14" spans="1:9">
      <c r="A14" s="56" t="s">
        <v>242</v>
      </c>
      <c r="B14" s="56">
        <v>49972735</v>
      </c>
      <c r="C14" s="56">
        <v>7136780</v>
      </c>
      <c r="D14" s="56">
        <v>12038375</v>
      </c>
      <c r="E14" s="56">
        <v>69147890</v>
      </c>
      <c r="F14" s="56">
        <v>95203342</v>
      </c>
      <c r="G14" s="56">
        <v>-5981250</v>
      </c>
      <c r="H14" s="56">
        <v>12038375</v>
      </c>
      <c r="I14" s="56">
        <v>101260467</v>
      </c>
    </row>
    <row r="15" spans="1:9">
      <c r="A15" s="56" t="s">
        <v>244</v>
      </c>
      <c r="B15" s="56">
        <v>3357936987</v>
      </c>
      <c r="C15" s="56">
        <v>3815231950</v>
      </c>
      <c r="D15" s="56">
        <v>0</v>
      </c>
      <c r="E15" s="56">
        <v>7173168937</v>
      </c>
      <c r="F15" s="56">
        <v>29260529180</v>
      </c>
      <c r="G15" s="56">
        <v>-23998274615</v>
      </c>
      <c r="H15" s="56">
        <v>0</v>
      </c>
      <c r="I15" s="56">
        <v>5262254565</v>
      </c>
    </row>
    <row r="16" spans="1:9">
      <c r="A16" s="56" t="s">
        <v>246</v>
      </c>
      <c r="B16" s="56">
        <v>201346556</v>
      </c>
      <c r="C16" s="56">
        <v>0</v>
      </c>
      <c r="D16" s="56">
        <v>0</v>
      </c>
      <c r="E16" s="56">
        <v>201346556</v>
      </c>
      <c r="F16" s="56">
        <v>1063620924</v>
      </c>
      <c r="G16" s="56">
        <v>-994363375</v>
      </c>
      <c r="H16" s="56">
        <v>0</v>
      </c>
      <c r="I16" s="56">
        <v>69257549</v>
      </c>
    </row>
    <row r="17" spans="1:9">
      <c r="A17" s="56" t="s">
        <v>248</v>
      </c>
      <c r="B17" s="56">
        <v>86929998</v>
      </c>
      <c r="C17" s="56">
        <v>68974375</v>
      </c>
      <c r="D17" s="56">
        <v>327992875</v>
      </c>
      <c r="E17" s="56">
        <v>483897248</v>
      </c>
      <c r="F17" s="56">
        <v>772703678</v>
      </c>
      <c r="G17" s="56">
        <v>0</v>
      </c>
      <c r="H17" s="56">
        <v>327992875</v>
      </c>
      <c r="I17" s="56">
        <v>1100696553</v>
      </c>
    </row>
    <row r="18" spans="1:9">
      <c r="A18" s="56" t="s">
        <v>250</v>
      </c>
      <c r="B18" s="56">
        <v>54752964</v>
      </c>
      <c r="C18" s="56">
        <v>5908750</v>
      </c>
      <c r="D18" s="56">
        <v>22045625</v>
      </c>
      <c r="E18" s="56">
        <v>82707339</v>
      </c>
      <c r="F18" s="56">
        <v>397887903</v>
      </c>
      <c r="G18" s="56">
        <v>0</v>
      </c>
      <c r="H18" s="56">
        <v>209261625</v>
      </c>
      <c r="I18" s="56">
        <v>607149528</v>
      </c>
    </row>
    <row r="19" spans="1:9">
      <c r="A19" s="56" t="s">
        <v>251</v>
      </c>
      <c r="B19" s="56">
        <v>82695439</v>
      </c>
      <c r="C19" s="56">
        <v>-72374125</v>
      </c>
      <c r="D19" s="56">
        <v>153717875</v>
      </c>
      <c r="E19" s="56">
        <v>164039189</v>
      </c>
      <c r="F19" s="56">
        <v>508056457</v>
      </c>
      <c r="G19" s="56">
        <v>0</v>
      </c>
      <c r="H19" s="56">
        <v>153717875</v>
      </c>
      <c r="I19" s="56">
        <v>661774332</v>
      </c>
    </row>
    <row r="20" spans="1:9">
      <c r="A20" s="56" t="s">
        <v>253</v>
      </c>
      <c r="B20" s="56">
        <v>87003353</v>
      </c>
      <c r="C20" s="56">
        <v>101564875</v>
      </c>
      <c r="D20" s="56">
        <v>76683125</v>
      </c>
      <c r="E20" s="56">
        <v>265251353</v>
      </c>
      <c r="F20" s="56">
        <v>342457347</v>
      </c>
      <c r="G20" s="56">
        <v>138261125</v>
      </c>
      <c r="H20" s="56">
        <v>76683125</v>
      </c>
      <c r="I20" s="56">
        <v>557401597</v>
      </c>
    </row>
    <row r="21" spans="1:9">
      <c r="A21" s="56" t="s">
        <v>255</v>
      </c>
      <c r="B21" s="56">
        <v>197489622</v>
      </c>
      <c r="C21" s="56">
        <v>0</v>
      </c>
      <c r="D21" s="56">
        <v>0</v>
      </c>
      <c r="E21" s="56">
        <v>197489622</v>
      </c>
      <c r="F21" s="56">
        <v>1711014067</v>
      </c>
      <c r="G21" s="56">
        <v>-149891250</v>
      </c>
      <c r="H21" s="56">
        <v>0</v>
      </c>
      <c r="I21" s="56">
        <v>1561122817</v>
      </c>
    </row>
    <row r="22" spans="1:9">
      <c r="A22" s="56" t="s">
        <v>256</v>
      </c>
      <c r="B22" s="56">
        <v>89802329</v>
      </c>
      <c r="C22" s="56">
        <v>0</v>
      </c>
      <c r="D22" s="56">
        <v>0</v>
      </c>
      <c r="E22" s="56">
        <v>89802329</v>
      </c>
      <c r="F22" s="56">
        <v>692944034</v>
      </c>
      <c r="G22" s="56">
        <v>217913125</v>
      </c>
      <c r="H22" s="56">
        <v>0</v>
      </c>
      <c r="I22" s="56">
        <v>910857159</v>
      </c>
    </row>
    <row r="23" spans="1:9">
      <c r="A23" s="56" t="s">
        <v>258</v>
      </c>
      <c r="B23" s="56">
        <v>0</v>
      </c>
      <c r="C23" s="56">
        <v>347128150</v>
      </c>
      <c r="D23" s="56">
        <v>0</v>
      </c>
      <c r="E23" s="56">
        <v>347128150</v>
      </c>
      <c r="F23" s="56">
        <v>0</v>
      </c>
      <c r="G23" s="56">
        <v>1069364648</v>
      </c>
      <c r="H23" s="56">
        <v>0</v>
      </c>
      <c r="I23" s="56">
        <v>1069364648</v>
      </c>
    </row>
    <row r="24" spans="1:9">
      <c r="A24" s="56" t="s">
        <v>260</v>
      </c>
      <c r="B24" s="56">
        <v>84607706</v>
      </c>
      <c r="C24" s="56">
        <v>-128112051</v>
      </c>
      <c r="D24" s="56">
        <v>0</v>
      </c>
      <c r="E24" s="56">
        <v>-43504345</v>
      </c>
      <c r="F24" s="56">
        <v>419328011</v>
      </c>
      <c r="G24" s="56">
        <v>-134310801</v>
      </c>
      <c r="H24" s="56">
        <v>0</v>
      </c>
      <c r="I24" s="56">
        <v>285017210</v>
      </c>
    </row>
    <row r="25" spans="1:9">
      <c r="A25" s="56" t="s">
        <v>261</v>
      </c>
      <c r="B25" s="56">
        <v>28499504</v>
      </c>
      <c r="C25" s="56">
        <v>-5974000</v>
      </c>
      <c r="D25" s="56">
        <v>0</v>
      </c>
      <c r="E25" s="56">
        <v>22525504</v>
      </c>
      <c r="F25" s="56">
        <v>245003911</v>
      </c>
      <c r="G25" s="56">
        <v>-5974000</v>
      </c>
      <c r="H25" s="56">
        <v>72120250</v>
      </c>
      <c r="I25" s="56">
        <v>311150161</v>
      </c>
    </row>
    <row r="26" spans="1:9">
      <c r="A26" s="56" t="s">
        <v>263</v>
      </c>
      <c r="B26" s="56">
        <v>1721849001</v>
      </c>
      <c r="C26" s="56">
        <v>-5003633199</v>
      </c>
      <c r="D26" s="56">
        <v>0</v>
      </c>
      <c r="E26" s="56">
        <v>-3281784198</v>
      </c>
      <c r="F26" s="56">
        <v>13931372479</v>
      </c>
      <c r="G26" s="56">
        <v>-10774782799</v>
      </c>
      <c r="H26" s="56">
        <v>0</v>
      </c>
      <c r="I26" s="56">
        <v>3156589680</v>
      </c>
    </row>
    <row r="27" spans="1:9">
      <c r="A27" s="56" t="s">
        <v>264</v>
      </c>
      <c r="B27" s="56">
        <v>198088113</v>
      </c>
      <c r="C27" s="56">
        <v>150690670</v>
      </c>
      <c r="D27" s="56">
        <v>0</v>
      </c>
      <c r="E27" s="56">
        <v>348778783</v>
      </c>
      <c r="F27" s="56">
        <v>1250953550</v>
      </c>
      <c r="G27" s="56">
        <v>-261503830</v>
      </c>
      <c r="H27" s="56">
        <v>0</v>
      </c>
      <c r="I27" s="56">
        <v>989449720</v>
      </c>
    </row>
    <row r="28" spans="1:9">
      <c r="A28" s="56" t="s">
        <v>266</v>
      </c>
      <c r="B28" s="56">
        <v>94008561</v>
      </c>
      <c r="C28" s="56">
        <v>0</v>
      </c>
      <c r="D28" s="56">
        <v>0</v>
      </c>
      <c r="E28" s="56">
        <v>94008561</v>
      </c>
      <c r="F28" s="56">
        <v>207951113</v>
      </c>
      <c r="G28" s="56">
        <v>-6053750</v>
      </c>
      <c r="H28" s="56">
        <v>0</v>
      </c>
      <c r="I28" s="56">
        <v>201897363</v>
      </c>
    </row>
    <row r="29" spans="1:9">
      <c r="A29" s="56" t="s">
        <v>268</v>
      </c>
      <c r="B29" s="56">
        <v>390587760</v>
      </c>
      <c r="C29" s="56">
        <v>-475809314</v>
      </c>
      <c r="D29" s="56">
        <v>0</v>
      </c>
      <c r="E29" s="56">
        <v>-85221554</v>
      </c>
      <c r="F29" s="56">
        <v>394190561</v>
      </c>
      <c r="G29" s="56">
        <v>-482493465</v>
      </c>
      <c r="H29" s="56">
        <v>0</v>
      </c>
      <c r="I29" s="56">
        <v>-88302904</v>
      </c>
    </row>
    <row r="30" spans="1:9">
      <c r="A30" s="56" t="s">
        <v>269</v>
      </c>
      <c r="B30" s="56">
        <v>0</v>
      </c>
      <c r="C30" s="56">
        <v>0</v>
      </c>
      <c r="D30" s="56">
        <v>0</v>
      </c>
      <c r="E30" s="56">
        <v>0</v>
      </c>
      <c r="F30" s="56">
        <v>85798076</v>
      </c>
      <c r="G30" s="56">
        <v>0</v>
      </c>
      <c r="H30" s="56">
        <v>-327750000</v>
      </c>
      <c r="I30" s="56">
        <v>-241951924</v>
      </c>
    </row>
    <row r="31" spans="1:9">
      <c r="A31" s="56" t="s">
        <v>271</v>
      </c>
      <c r="B31" s="56">
        <v>102697794</v>
      </c>
      <c r="C31" s="56">
        <v>-42719006</v>
      </c>
      <c r="D31" s="56">
        <v>0</v>
      </c>
      <c r="E31" s="56">
        <v>59978788</v>
      </c>
      <c r="F31" s="56">
        <v>293546356</v>
      </c>
      <c r="G31" s="56">
        <v>82089913</v>
      </c>
      <c r="H31" s="56">
        <v>0</v>
      </c>
      <c r="I31" s="56">
        <v>375636269</v>
      </c>
    </row>
    <row r="32" spans="1:9">
      <c r="A32" s="56" t="s">
        <v>272</v>
      </c>
      <c r="B32" s="56">
        <v>35282141694</v>
      </c>
      <c r="C32" s="56">
        <v>3542043195</v>
      </c>
      <c r="D32" s="56">
        <v>10055099528</v>
      </c>
      <c r="E32" s="56">
        <v>48879284417</v>
      </c>
      <c r="F32" s="56">
        <v>81503346119</v>
      </c>
      <c r="G32" s="56">
        <v>0</v>
      </c>
      <c r="H32" s="56">
        <v>10055099528</v>
      </c>
      <c r="I32" s="56">
        <v>91558445647</v>
      </c>
    </row>
    <row r="33" spans="1:9">
      <c r="A33" s="56" t="s">
        <v>274</v>
      </c>
      <c r="B33" s="56">
        <v>45450806</v>
      </c>
      <c r="C33" s="56">
        <v>19600290</v>
      </c>
      <c r="D33" s="56">
        <v>-23045000</v>
      </c>
      <c r="E33" s="56">
        <v>42006096</v>
      </c>
      <c r="F33" s="56">
        <v>89504344</v>
      </c>
      <c r="G33" s="56">
        <v>-6075500</v>
      </c>
      <c r="H33" s="56">
        <v>-23045000</v>
      </c>
      <c r="I33" s="56">
        <v>60383844</v>
      </c>
    </row>
    <row r="34" spans="1:9">
      <c r="A34" s="56" t="s">
        <v>276</v>
      </c>
      <c r="B34" s="56">
        <v>88503336</v>
      </c>
      <c r="C34" s="56">
        <v>64952875</v>
      </c>
      <c r="D34" s="56">
        <v>0</v>
      </c>
      <c r="E34" s="56">
        <v>153456211</v>
      </c>
      <c r="F34" s="56">
        <v>135971436</v>
      </c>
      <c r="G34" s="56">
        <v>58775875</v>
      </c>
      <c r="H34" s="56">
        <v>0</v>
      </c>
      <c r="I34" s="56">
        <v>194747311</v>
      </c>
    </row>
    <row r="35" spans="1:9">
      <c r="A35" s="56" t="s">
        <v>277</v>
      </c>
      <c r="B35" s="56">
        <v>15783452</v>
      </c>
      <c r="C35" s="56">
        <v>116436601</v>
      </c>
      <c r="D35" s="56">
        <v>-17983375</v>
      </c>
      <c r="E35" s="56">
        <v>114236678</v>
      </c>
      <c r="F35" s="56">
        <v>59444634</v>
      </c>
      <c r="G35" s="56">
        <v>0</v>
      </c>
      <c r="H35" s="56">
        <v>-17983375</v>
      </c>
      <c r="I35" s="56">
        <v>41461259</v>
      </c>
    </row>
    <row r="36" spans="1:9">
      <c r="A36" s="56" t="s">
        <v>279</v>
      </c>
      <c r="B36" s="56">
        <v>75196120</v>
      </c>
      <c r="C36" s="56">
        <v>65113435</v>
      </c>
      <c r="D36" s="56">
        <v>0</v>
      </c>
      <c r="E36" s="56">
        <v>140309555</v>
      </c>
      <c r="F36" s="56">
        <v>75196120</v>
      </c>
      <c r="G36" s="56">
        <v>65113435</v>
      </c>
      <c r="H36" s="56">
        <v>0</v>
      </c>
      <c r="I36" s="56">
        <v>140309555</v>
      </c>
    </row>
    <row r="37" spans="1:9">
      <c r="A37" s="56" t="s">
        <v>280</v>
      </c>
      <c r="B37" s="56">
        <v>413648524</v>
      </c>
      <c r="C37" s="56">
        <v>104923875</v>
      </c>
      <c r="D37" s="56">
        <v>0</v>
      </c>
      <c r="E37" s="56">
        <v>518572399</v>
      </c>
      <c r="F37" s="56">
        <v>3283044178</v>
      </c>
      <c r="G37" s="56">
        <v>888043740</v>
      </c>
      <c r="H37" s="56">
        <v>0</v>
      </c>
      <c r="I37" s="56">
        <v>4171087918</v>
      </c>
    </row>
    <row r="38" spans="1:9">
      <c r="A38" s="56" t="s">
        <v>281</v>
      </c>
      <c r="B38" s="56">
        <v>0</v>
      </c>
      <c r="C38" s="56">
        <v>0</v>
      </c>
      <c r="D38" s="56">
        <v>0</v>
      </c>
      <c r="E38" s="56">
        <v>0</v>
      </c>
      <c r="F38" s="56">
        <v>0</v>
      </c>
      <c r="G38" s="56">
        <v>0</v>
      </c>
      <c r="H38" s="56">
        <v>93550372</v>
      </c>
      <c r="I38" s="56">
        <v>93550372</v>
      </c>
    </row>
    <row r="39" spans="1:9">
      <c r="A39" s="56" t="s">
        <v>282</v>
      </c>
      <c r="B39" s="56">
        <v>100416880</v>
      </c>
      <c r="C39" s="56">
        <v>0</v>
      </c>
      <c r="D39" s="56">
        <v>0</v>
      </c>
      <c r="E39" s="56">
        <v>100416880</v>
      </c>
      <c r="F39" s="56">
        <v>606348616</v>
      </c>
      <c r="G39" s="56">
        <v>-6242250</v>
      </c>
      <c r="H39" s="56">
        <v>0</v>
      </c>
      <c r="I39" s="56">
        <v>600106366</v>
      </c>
    </row>
    <row r="40" spans="1:9">
      <c r="A40" s="56" t="s">
        <v>283</v>
      </c>
      <c r="B40" s="56">
        <v>47541147</v>
      </c>
      <c r="C40" s="56">
        <v>0</v>
      </c>
      <c r="D40" s="56">
        <v>0</v>
      </c>
      <c r="E40" s="56">
        <v>47541147</v>
      </c>
      <c r="F40" s="56">
        <v>323683951</v>
      </c>
      <c r="G40" s="56">
        <v>-22422480</v>
      </c>
      <c r="H40" s="56">
        <v>0</v>
      </c>
      <c r="I40" s="56">
        <v>301261471</v>
      </c>
    </row>
    <row r="41" spans="1:9">
      <c r="A41" s="56" t="s">
        <v>284</v>
      </c>
      <c r="B41" s="56">
        <v>85168607</v>
      </c>
      <c r="C41" s="56">
        <v>75445262</v>
      </c>
      <c r="D41" s="56">
        <v>0</v>
      </c>
      <c r="E41" s="56">
        <v>160613869</v>
      </c>
      <c r="F41" s="56">
        <v>368687993</v>
      </c>
      <c r="G41" s="56">
        <v>218058125</v>
      </c>
      <c r="H41" s="56">
        <v>0</v>
      </c>
      <c r="I41" s="56">
        <v>586746118</v>
      </c>
    </row>
    <row r="42" spans="1:9">
      <c r="A42" s="56" t="s">
        <v>285</v>
      </c>
      <c r="B42" s="56">
        <v>0</v>
      </c>
      <c r="C42" s="56">
        <v>0</v>
      </c>
      <c r="D42" s="56">
        <v>0</v>
      </c>
      <c r="E42" s="56">
        <v>0</v>
      </c>
      <c r="F42" s="56">
        <v>674053279</v>
      </c>
      <c r="G42" s="56">
        <v>0</v>
      </c>
      <c r="H42" s="56">
        <v>307032500</v>
      </c>
      <c r="I42" s="56">
        <v>981085779</v>
      </c>
    </row>
    <row r="43" spans="1:9">
      <c r="A43" s="56" t="s">
        <v>286</v>
      </c>
      <c r="B43" s="56">
        <v>1653979048</v>
      </c>
      <c r="C43" s="56">
        <v>0</v>
      </c>
      <c r="D43" s="56">
        <v>0</v>
      </c>
      <c r="E43" s="56">
        <v>1653979048</v>
      </c>
      <c r="F43" s="56">
        <v>11472789527</v>
      </c>
      <c r="G43" s="56">
        <v>-4092740281</v>
      </c>
      <c r="H43" s="56">
        <v>0</v>
      </c>
      <c r="I43" s="56">
        <v>7380049246</v>
      </c>
    </row>
    <row r="44" spans="1:9">
      <c r="A44" s="56" t="s">
        <v>287</v>
      </c>
      <c r="B44" s="56">
        <v>101415297</v>
      </c>
      <c r="C44" s="56">
        <v>0</v>
      </c>
      <c r="D44" s="56">
        <v>0</v>
      </c>
      <c r="E44" s="56">
        <v>101415297</v>
      </c>
      <c r="F44" s="56">
        <v>504004095</v>
      </c>
      <c r="G44" s="56">
        <v>-36169750</v>
      </c>
      <c r="H44" s="56">
        <v>0</v>
      </c>
      <c r="I44" s="56">
        <v>467834345</v>
      </c>
    </row>
    <row r="45" spans="1:9" ht="17.399999999999999" thickBot="1">
      <c r="A45" s="57" t="s">
        <v>2</v>
      </c>
      <c r="B45" s="57">
        <f t="shared" ref="B45:I45" si="0">SUM(B9:B44)</f>
        <v>45298849017</v>
      </c>
      <c r="C45" s="57">
        <f t="shared" si="0"/>
        <v>2756529388</v>
      </c>
      <c r="D45" s="57">
        <f t="shared" si="0"/>
        <v>10606549028</v>
      </c>
      <c r="E45" s="57">
        <f t="shared" si="0"/>
        <v>58661927433</v>
      </c>
      <c r="F45" s="57">
        <f t="shared" si="0"/>
        <v>161561632906</v>
      </c>
      <c r="G45" s="57">
        <f t="shared" si="0"/>
        <v>-38367388611</v>
      </c>
      <c r="H45" s="57">
        <f t="shared" si="0"/>
        <v>7514108699</v>
      </c>
      <c r="I45" s="57">
        <f t="shared" si="0"/>
        <v>130708352994</v>
      </c>
    </row>
    <row r="46" spans="1:9" ht="17.399999999999999" thickTop="1"/>
  </sheetData>
  <mergeCells count="15">
    <mergeCell ref="I7:I8"/>
    <mergeCell ref="E7:E8"/>
    <mergeCell ref="B7:B8"/>
    <mergeCell ref="F7:F8"/>
    <mergeCell ref="A1:I1"/>
    <mergeCell ref="A2:I2"/>
    <mergeCell ref="A3:I3"/>
    <mergeCell ref="C7:C8"/>
    <mergeCell ref="D7:D8"/>
    <mergeCell ref="G7:G8"/>
    <mergeCell ref="H7:H8"/>
    <mergeCell ref="A4:I4"/>
    <mergeCell ref="C6:E6"/>
    <mergeCell ref="G6:I6"/>
    <mergeCell ref="A7:A8"/>
  </mergeCells>
  <pageMargins left="0.7" right="0.7" top="0.75" bottom="0.75" header="0.3" footer="0.3"/>
  <pageSetup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66053-6D8B-4C15-85DA-2DE36E3ED8D7}">
  <dimension ref="A1:H12"/>
  <sheetViews>
    <sheetView rightToLeft="1" zoomScaleNormal="100" zoomScaleSheetLayoutView="90" workbookViewId="0">
      <selection activeCell="J9" sqref="J9"/>
    </sheetView>
  </sheetViews>
  <sheetFormatPr defaultColWidth="9.109375" defaultRowHeight="16.8"/>
  <cols>
    <col min="1" max="1" width="24.5546875" style="7" bestFit="1" customWidth="1"/>
    <col min="2" max="3" width="20.88671875" style="7" customWidth="1"/>
    <col min="4" max="4" width="18" style="7" customWidth="1"/>
    <col min="5" max="5" width="0.44140625" style="7" customWidth="1"/>
    <col min="6" max="6" width="17.109375" style="7" customWidth="1"/>
    <col min="7" max="7" width="16.33203125" style="7" customWidth="1"/>
    <col min="8" max="8" width="15.44140625" style="7" customWidth="1"/>
    <col min="9" max="16384" width="9.109375" style="7"/>
  </cols>
  <sheetData>
    <row r="1" spans="1:8" ht="20.399999999999999">
      <c r="A1" s="83" t="s">
        <v>114</v>
      </c>
      <c r="B1" s="83"/>
      <c r="C1" s="83"/>
      <c r="D1" s="83"/>
      <c r="E1" s="83"/>
      <c r="F1" s="83"/>
      <c r="G1" s="83"/>
      <c r="H1" s="83"/>
    </row>
    <row r="2" spans="1:8" ht="20.399999999999999">
      <c r="A2" s="83" t="s">
        <v>66</v>
      </c>
      <c r="B2" s="83"/>
      <c r="C2" s="83"/>
      <c r="D2" s="83"/>
      <c r="E2" s="83"/>
      <c r="F2" s="83"/>
      <c r="G2" s="83"/>
      <c r="H2" s="83"/>
    </row>
    <row r="3" spans="1:8" ht="20.399999999999999">
      <c r="A3" s="83" t="s">
        <v>115</v>
      </c>
      <c r="B3" s="83"/>
      <c r="C3" s="83"/>
      <c r="D3" s="83"/>
      <c r="E3" s="83"/>
      <c r="F3" s="83"/>
      <c r="G3" s="83"/>
      <c r="H3" s="83"/>
    </row>
    <row r="4" spans="1:8" ht="20.399999999999999">
      <c r="A4" s="84" t="s">
        <v>112</v>
      </c>
      <c r="B4" s="84"/>
      <c r="C4" s="84"/>
      <c r="D4" s="84"/>
      <c r="E4" s="84"/>
      <c r="F4" s="84"/>
      <c r="G4" s="84"/>
      <c r="H4" s="84"/>
    </row>
    <row r="6" spans="1:8" ht="19.5" customHeight="1" thickBot="1">
      <c r="A6" s="6"/>
      <c r="B6" s="108" t="s">
        <v>96</v>
      </c>
      <c r="C6" s="108"/>
      <c r="D6" s="108"/>
      <c r="E6" s="23"/>
      <c r="F6" s="108" t="s">
        <v>116</v>
      </c>
      <c r="G6" s="108"/>
      <c r="H6" s="108"/>
    </row>
    <row r="7" spans="1:8" ht="20.25" customHeight="1">
      <c r="A7" s="113"/>
      <c r="B7" s="111" t="s">
        <v>12</v>
      </c>
      <c r="C7" s="111" t="s">
        <v>13</v>
      </c>
      <c r="D7" s="111" t="s">
        <v>2</v>
      </c>
      <c r="E7" s="51"/>
      <c r="F7" s="111" t="s">
        <v>12</v>
      </c>
      <c r="G7" s="111" t="s">
        <v>13</v>
      </c>
      <c r="H7" s="111" t="s">
        <v>2</v>
      </c>
    </row>
    <row r="8" spans="1:8" ht="20.25" customHeight="1">
      <c r="A8" s="114"/>
      <c r="B8" s="112"/>
      <c r="C8" s="112"/>
      <c r="D8" s="112"/>
      <c r="E8" s="52"/>
      <c r="F8" s="112"/>
      <c r="G8" s="112"/>
      <c r="H8" s="112"/>
    </row>
    <row r="9" spans="1:8">
      <c r="A9" s="56" t="s">
        <v>187</v>
      </c>
      <c r="B9" s="56">
        <v>1869222489878</v>
      </c>
      <c r="C9" s="56">
        <v>6324556009</v>
      </c>
      <c r="D9" s="56">
        <v>1875547045887</v>
      </c>
      <c r="E9" s="56"/>
      <c r="F9" s="56">
        <v>2973139842613</v>
      </c>
      <c r="G9" s="56">
        <v>306560587120</v>
      </c>
      <c r="H9" s="56">
        <v>3279700429733</v>
      </c>
    </row>
    <row r="10" spans="1:8">
      <c r="A10" s="56" t="s">
        <v>188</v>
      </c>
      <c r="B10" s="56">
        <v>761104009993</v>
      </c>
      <c r="C10" s="56">
        <v>321486437577</v>
      </c>
      <c r="D10" s="56">
        <v>1082590447570</v>
      </c>
      <c r="E10" s="56"/>
      <c r="F10" s="56">
        <v>4644995638512</v>
      </c>
      <c r="G10" s="56">
        <v>1661927661042</v>
      </c>
      <c r="H10" s="56">
        <v>6306923299554</v>
      </c>
    </row>
    <row r="11" spans="1:8" ht="17.399999999999999" thickBot="1">
      <c r="A11" s="57" t="s">
        <v>2</v>
      </c>
      <c r="B11" s="57">
        <f t="shared" ref="B11:H11" si="0">SUM(B9:B10)</f>
        <v>2630326499871</v>
      </c>
      <c r="C11" s="57">
        <f t="shared" si="0"/>
        <v>327810993586</v>
      </c>
      <c r="D11" s="57">
        <f t="shared" si="0"/>
        <v>2958137493457</v>
      </c>
      <c r="E11" s="57"/>
      <c r="F11" s="57">
        <f t="shared" si="0"/>
        <v>7618135481125</v>
      </c>
      <c r="G11" s="57">
        <f t="shared" si="0"/>
        <v>1968488248162</v>
      </c>
      <c r="H11" s="57">
        <f t="shared" si="0"/>
        <v>9586623729287</v>
      </c>
    </row>
    <row r="12" spans="1:8" ht="17.399999999999999" thickTop="1"/>
  </sheetData>
  <mergeCells count="13">
    <mergeCell ref="A7:A8"/>
    <mergeCell ref="B7:B8"/>
    <mergeCell ref="C7:C8"/>
    <mergeCell ref="A1:H1"/>
    <mergeCell ref="F7:F8"/>
    <mergeCell ref="G7:G8"/>
    <mergeCell ref="H7:H8"/>
    <mergeCell ref="D7:D8"/>
    <mergeCell ref="B6:D6"/>
    <mergeCell ref="F6:H6"/>
    <mergeCell ref="A4:H4"/>
    <mergeCell ref="A3:H3"/>
    <mergeCell ref="A2:H2"/>
  </mergeCells>
  <pageMargins left="0.7" right="0.7" top="0.75" bottom="0.75" header="0.3" footer="0.3"/>
  <pageSetup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4"/>
  <sheetViews>
    <sheetView rightToLeft="1" zoomScaleNormal="100" zoomScaleSheetLayoutView="100" workbookViewId="0">
      <selection activeCell="J11" sqref="J11"/>
    </sheetView>
  </sheetViews>
  <sheetFormatPr defaultColWidth="9.109375" defaultRowHeight="16.2"/>
  <cols>
    <col min="1" max="1" width="23.6640625" style="5" customWidth="1"/>
    <col min="2" max="2" width="29.44140625" style="5" customWidth="1"/>
    <col min="3" max="3" width="12.5546875" style="5" customWidth="1"/>
    <col min="4" max="4" width="22.44140625" style="5" customWidth="1"/>
    <col min="5" max="5" width="10.33203125" style="5" customWidth="1"/>
    <col min="6" max="16384" width="9.109375" style="5"/>
  </cols>
  <sheetData>
    <row r="1" spans="1:6" ht="20.399999999999999">
      <c r="A1" s="83" t="s">
        <v>114</v>
      </c>
      <c r="B1" s="83"/>
      <c r="C1" s="83"/>
      <c r="D1" s="83"/>
      <c r="E1" s="83"/>
    </row>
    <row r="2" spans="1:6" ht="20.399999999999999">
      <c r="A2" s="83" t="s">
        <v>66</v>
      </c>
      <c r="B2" s="83"/>
      <c r="C2" s="83"/>
      <c r="D2" s="83"/>
      <c r="E2" s="83"/>
    </row>
    <row r="3" spans="1:6" ht="20.399999999999999">
      <c r="A3" s="83" t="s">
        <v>115</v>
      </c>
      <c r="B3" s="83"/>
      <c r="C3" s="83"/>
      <c r="D3" s="83"/>
      <c r="E3" s="83"/>
    </row>
    <row r="4" spans="1:6" ht="20.399999999999999">
      <c r="A4" s="84" t="s">
        <v>109</v>
      </c>
      <c r="B4" s="84"/>
      <c r="C4" s="84"/>
      <c r="D4" s="84"/>
      <c r="E4" s="84"/>
    </row>
    <row r="5" spans="1:6" ht="16.8" thickBot="1">
      <c r="A5" s="3"/>
      <c r="B5" s="3"/>
      <c r="C5" s="3"/>
      <c r="D5" s="3"/>
      <c r="E5" s="3"/>
    </row>
    <row r="6" spans="1:6" ht="37.5" customHeight="1" thickBot="1">
      <c r="A6" s="54" t="s">
        <v>20</v>
      </c>
      <c r="B6" s="115" t="s">
        <v>96</v>
      </c>
      <c r="C6" s="115"/>
      <c r="D6" s="116" t="s">
        <v>116</v>
      </c>
      <c r="E6" s="116"/>
      <c r="F6" s="4"/>
    </row>
    <row r="7" spans="1:6" ht="59.25" customHeight="1">
      <c r="A7" s="51" t="s">
        <v>16</v>
      </c>
      <c r="B7" s="52" t="s">
        <v>17</v>
      </c>
      <c r="C7" s="52" t="s">
        <v>18</v>
      </c>
      <c r="D7" s="52" t="s">
        <v>17</v>
      </c>
      <c r="E7" s="52" t="s">
        <v>18</v>
      </c>
      <c r="F7" s="53"/>
    </row>
    <row r="8" spans="1:6">
      <c r="A8" s="56" t="s">
        <v>121</v>
      </c>
      <c r="B8" s="56">
        <v>262063636</v>
      </c>
      <c r="C8" s="65">
        <f>B8/B13</f>
        <v>0.71985937978632308</v>
      </c>
      <c r="D8" s="56">
        <v>1662377527</v>
      </c>
      <c r="E8" s="65">
        <f>D8/D13</f>
        <v>0.24368646943250402</v>
      </c>
    </row>
    <row r="9" spans="1:6">
      <c r="A9" s="56" t="s">
        <v>122</v>
      </c>
      <c r="B9" s="56">
        <v>124793</v>
      </c>
      <c r="C9" s="65">
        <f>B9/B13</f>
        <v>3.4279235743212618E-4</v>
      </c>
      <c r="D9" s="56">
        <v>860386</v>
      </c>
      <c r="E9" s="65">
        <f>D9/D13</f>
        <v>1.2612323210812654E-4</v>
      </c>
    </row>
    <row r="10" spans="1:6">
      <c r="A10" s="56" t="s">
        <v>123</v>
      </c>
      <c r="B10" s="56">
        <v>76924682</v>
      </c>
      <c r="C10" s="65">
        <f>B10/B13</f>
        <v>0.21130346323509047</v>
      </c>
      <c r="D10" s="56">
        <v>5109822584</v>
      </c>
      <c r="E10" s="65">
        <f>D10/D13</f>
        <v>0.74904442865548604</v>
      </c>
    </row>
    <row r="11" spans="1:6">
      <c r="A11" s="56" t="s">
        <v>124</v>
      </c>
      <c r="B11" s="56">
        <v>24935262</v>
      </c>
      <c r="C11" s="65">
        <f>B11/B13</f>
        <v>6.8494364621154338E-2</v>
      </c>
      <c r="D11" s="56">
        <v>24935262</v>
      </c>
      <c r="E11" s="65">
        <f>D11/D13</f>
        <v>3.6552382731738406E-3</v>
      </c>
    </row>
    <row r="12" spans="1:6">
      <c r="A12" s="56" t="s">
        <v>125</v>
      </c>
      <c r="D12" s="56">
        <v>23792627</v>
      </c>
      <c r="E12" s="65">
        <f>D12/D13</f>
        <v>3.487740406728002E-3</v>
      </c>
    </row>
    <row r="13" spans="1:6" ht="16.8" thickBot="1">
      <c r="A13" s="57" t="s">
        <v>2</v>
      </c>
      <c r="B13" s="57">
        <f>SUM(B8:B12)</f>
        <v>364048373</v>
      </c>
      <c r="C13" s="67">
        <f>SUM(C8:C12)</f>
        <v>1.0000000000000002</v>
      </c>
      <c r="D13" s="57">
        <f>SUM(D8:D12)</f>
        <v>6821788386</v>
      </c>
      <c r="E13" s="67">
        <f>SUM(E8:E12)</f>
        <v>1</v>
      </c>
    </row>
    <row r="14" spans="1:6" ht="16.8" thickTop="1"/>
  </sheetData>
  <mergeCells count="6">
    <mergeCell ref="B6:C6"/>
    <mergeCell ref="A4:E4"/>
    <mergeCell ref="D6:E6"/>
    <mergeCell ref="A1:E1"/>
    <mergeCell ref="A2:E2"/>
    <mergeCell ref="A3:E3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FB87-ACDE-4332-A683-1A3C8B5D683E}">
  <dimension ref="A1:I10"/>
  <sheetViews>
    <sheetView rightToLeft="1" zoomScaleNormal="100" workbookViewId="0">
      <selection activeCell="G12" sqref="G12"/>
    </sheetView>
  </sheetViews>
  <sheetFormatPr defaultRowHeight="16.8"/>
  <cols>
    <col min="1" max="1" width="23.44140625" style="7" customWidth="1"/>
    <col min="2" max="2" width="23" style="7" customWidth="1"/>
    <col min="3" max="3" width="21.88671875" style="7" customWidth="1"/>
    <col min="4" max="16384" width="8.88671875" style="7"/>
  </cols>
  <sheetData>
    <row r="1" spans="1:9" ht="20.399999999999999">
      <c r="A1" s="83" t="s">
        <v>114</v>
      </c>
      <c r="B1" s="83"/>
      <c r="C1" s="83"/>
      <c r="D1" s="83"/>
      <c r="E1" s="83"/>
      <c r="F1" s="83"/>
      <c r="G1" s="83"/>
      <c r="H1" s="83"/>
      <c r="I1" s="83"/>
    </row>
    <row r="2" spans="1:9" ht="20.399999999999999">
      <c r="A2" s="83" t="s">
        <v>66</v>
      </c>
      <c r="B2" s="83"/>
      <c r="C2" s="83"/>
      <c r="D2" s="83"/>
      <c r="E2" s="83"/>
      <c r="F2" s="83"/>
      <c r="G2" s="83"/>
      <c r="H2" s="83"/>
      <c r="I2" s="83"/>
    </row>
    <row r="3" spans="1:9" ht="20.399999999999999">
      <c r="A3" s="83" t="s">
        <v>115</v>
      </c>
      <c r="B3" s="83"/>
      <c r="C3" s="83"/>
      <c r="D3" s="83"/>
      <c r="E3" s="83"/>
      <c r="F3" s="83"/>
      <c r="G3" s="83"/>
      <c r="H3" s="83"/>
      <c r="I3" s="83"/>
    </row>
    <row r="4" spans="1:9" ht="20.399999999999999">
      <c r="A4" s="84" t="s">
        <v>110</v>
      </c>
      <c r="B4" s="84"/>
      <c r="C4" s="84"/>
      <c r="D4" s="84"/>
      <c r="E4" s="84"/>
      <c r="F4" s="84"/>
      <c r="G4" s="84"/>
      <c r="H4" s="84"/>
      <c r="I4" s="84"/>
    </row>
    <row r="5" spans="1:9">
      <c r="A5" s="5"/>
      <c r="B5" s="5"/>
      <c r="C5" s="5"/>
      <c r="D5" s="5"/>
      <c r="E5" s="5"/>
      <c r="F5" s="5"/>
      <c r="G5" s="5"/>
      <c r="H5" s="5"/>
      <c r="I5" s="5"/>
    </row>
    <row r="6" spans="1:9" ht="17.399999999999999">
      <c r="A6" s="4"/>
      <c r="B6" s="31" t="s">
        <v>101</v>
      </c>
      <c r="C6" s="31" t="s">
        <v>116</v>
      </c>
      <c r="D6" s="32"/>
      <c r="E6" s="32"/>
      <c r="F6" s="4"/>
      <c r="G6" s="4"/>
      <c r="H6" s="4"/>
      <c r="I6" s="4"/>
    </row>
    <row r="7" spans="1:9" ht="18" thickBot="1">
      <c r="A7" s="38" t="s">
        <v>103</v>
      </c>
      <c r="B7" s="33" t="s">
        <v>102</v>
      </c>
      <c r="C7" s="33" t="s">
        <v>102</v>
      </c>
      <c r="D7" s="4"/>
      <c r="E7" s="53"/>
      <c r="F7" s="4"/>
      <c r="G7" s="4"/>
      <c r="H7" s="4"/>
      <c r="I7" s="53"/>
    </row>
    <row r="8" spans="1:9">
      <c r="A8" s="56" t="s">
        <v>120</v>
      </c>
      <c r="B8" s="56">
        <v>6729407691</v>
      </c>
      <c r="C8" s="56">
        <v>51773241257</v>
      </c>
    </row>
    <row r="9" spans="1:9" ht="17.399999999999999" thickBot="1">
      <c r="A9" s="57" t="s">
        <v>2</v>
      </c>
      <c r="B9" s="57">
        <f>SUM(B8:B8)</f>
        <v>6729407691</v>
      </c>
      <c r="C9" s="57">
        <f>SUM(C8:C8)</f>
        <v>51773241257</v>
      </c>
    </row>
    <row r="10" spans="1:9" ht="17.399999999999999" thickTop="1"/>
  </sheetData>
  <mergeCells count="4">
    <mergeCell ref="A1:I1"/>
    <mergeCell ref="A2:I2"/>
    <mergeCell ref="A3:I3"/>
    <mergeCell ref="A4:I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34516-2072-42A8-877E-37BB5BACA214}">
  <dimension ref="A1:K73"/>
  <sheetViews>
    <sheetView rightToLeft="1" topLeftCell="A40" zoomScale="70" zoomScaleNormal="70" workbookViewId="0">
      <selection activeCell="E76" sqref="E76"/>
    </sheetView>
  </sheetViews>
  <sheetFormatPr defaultRowHeight="16.8"/>
  <cols>
    <col min="1" max="1" width="31.88671875" style="7" customWidth="1"/>
    <col min="2" max="2" width="51.44140625" style="7" customWidth="1"/>
    <col min="3" max="3" width="22" style="7" customWidth="1"/>
    <col min="4" max="5" width="20.88671875" style="7" customWidth="1"/>
    <col min="6" max="6" width="16.109375" style="7" customWidth="1"/>
    <col min="7" max="7" width="22.44140625" style="7" customWidth="1"/>
    <col min="8" max="8" width="20.44140625" style="7" customWidth="1"/>
    <col min="9" max="9" width="22.33203125" style="7" customWidth="1"/>
    <col min="10" max="10" width="18.88671875" style="7" customWidth="1"/>
    <col min="11" max="11" width="9.88671875" style="7" customWidth="1"/>
    <col min="12" max="16384" width="8.88671875" style="7"/>
  </cols>
  <sheetData>
    <row r="1" spans="1:11" ht="20.399999999999999">
      <c r="A1" s="83" t="s">
        <v>114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20.399999999999999">
      <c r="A2" s="83" t="s">
        <v>106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 ht="20.399999999999999">
      <c r="A3" s="83" t="s">
        <v>115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1" ht="20.399999999999999">
      <c r="A4" s="84" t="s">
        <v>111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>
      <c r="B5" s="34"/>
      <c r="C5" s="34"/>
      <c r="D5" s="34"/>
      <c r="E5" s="34"/>
    </row>
    <row r="6" spans="1:11" ht="18" thickBot="1">
      <c r="A6" s="3"/>
      <c r="B6" s="108" t="s">
        <v>96</v>
      </c>
      <c r="C6" s="108"/>
      <c r="D6" s="108"/>
      <c r="E6" s="108"/>
      <c r="F6" s="108"/>
      <c r="G6" s="108" t="s">
        <v>116</v>
      </c>
      <c r="H6" s="108"/>
      <c r="I6" s="108"/>
      <c r="J6" s="108"/>
      <c r="K6" s="108"/>
    </row>
    <row r="7" spans="1:11" ht="15" customHeight="1">
      <c r="A7" s="99" t="s">
        <v>104</v>
      </c>
      <c r="B7" s="117" t="s">
        <v>15</v>
      </c>
      <c r="C7" s="117" t="s">
        <v>12</v>
      </c>
      <c r="D7" s="111" t="s">
        <v>13</v>
      </c>
      <c r="E7" s="111" t="s">
        <v>2</v>
      </c>
      <c r="F7" s="111"/>
      <c r="G7" s="111" t="s">
        <v>15</v>
      </c>
      <c r="H7" s="111" t="s">
        <v>12</v>
      </c>
      <c r="I7" s="111" t="s">
        <v>13</v>
      </c>
      <c r="J7" s="111" t="s">
        <v>2</v>
      </c>
      <c r="K7" s="111"/>
    </row>
    <row r="8" spans="1:11" ht="15.75" customHeight="1" thickBot="1">
      <c r="A8" s="101"/>
      <c r="B8" s="118"/>
      <c r="C8" s="118"/>
      <c r="D8" s="112"/>
      <c r="E8" s="108"/>
      <c r="F8" s="108"/>
      <c r="G8" s="112"/>
      <c r="H8" s="112"/>
      <c r="I8" s="112"/>
      <c r="J8" s="108"/>
      <c r="K8" s="108"/>
    </row>
    <row r="9" spans="1:11" ht="43.2" customHeight="1" thickBot="1">
      <c r="A9" s="100"/>
      <c r="B9" s="24"/>
      <c r="C9" s="24"/>
      <c r="D9" s="24"/>
      <c r="E9" s="54" t="s">
        <v>6</v>
      </c>
      <c r="F9" s="54" t="s">
        <v>14</v>
      </c>
      <c r="G9" s="24"/>
      <c r="H9" s="24"/>
      <c r="I9" s="24"/>
      <c r="J9" s="54" t="s">
        <v>6</v>
      </c>
      <c r="K9" s="54" t="s">
        <v>14</v>
      </c>
    </row>
    <row r="10" spans="1:11">
      <c r="A10" s="56" t="s">
        <v>190</v>
      </c>
      <c r="B10" s="35"/>
      <c r="C10" s="56">
        <v>-1351304214</v>
      </c>
      <c r="D10" s="56">
        <v>213683020</v>
      </c>
      <c r="E10" s="56">
        <v>-1137621194</v>
      </c>
      <c r="F10" s="65">
        <v>-2.0944758741420322E-4</v>
      </c>
      <c r="H10" s="56">
        <v>711375572</v>
      </c>
      <c r="I10" s="56">
        <v>213683020</v>
      </c>
      <c r="J10" s="56">
        <v>925058592</v>
      </c>
      <c r="K10" s="65">
        <v>1.9700173672852891E-5</v>
      </c>
    </row>
    <row r="11" spans="1:11">
      <c r="A11" s="56" t="s">
        <v>191</v>
      </c>
      <c r="B11" s="36"/>
      <c r="C11" s="56">
        <v>-428653979</v>
      </c>
      <c r="D11" s="56">
        <v>3449243</v>
      </c>
      <c r="E11" s="56">
        <v>-425204736</v>
      </c>
      <c r="F11" s="65">
        <v>-7.8284499780770789E-5</v>
      </c>
      <c r="G11" s="37"/>
      <c r="H11" s="56">
        <v>-470140339</v>
      </c>
      <c r="I11" s="56">
        <v>1721731535</v>
      </c>
      <c r="J11" s="56">
        <v>1251591196</v>
      </c>
      <c r="K11" s="65">
        <v>2.6654056447717058E-5</v>
      </c>
    </row>
    <row r="12" spans="1:11">
      <c r="A12" s="56" t="s">
        <v>192</v>
      </c>
      <c r="B12" s="36"/>
      <c r="C12" s="56">
        <v>-35770264</v>
      </c>
      <c r="D12" s="56">
        <v>0</v>
      </c>
      <c r="E12" s="56">
        <v>-35770264</v>
      </c>
      <c r="F12" s="65">
        <v>-6.5856680022164975E-6</v>
      </c>
      <c r="G12" s="37"/>
      <c r="H12" s="56">
        <v>29338386</v>
      </c>
      <c r="I12" s="56">
        <v>63682100</v>
      </c>
      <c r="J12" s="56">
        <v>93020486</v>
      </c>
      <c r="K12" s="65">
        <v>1.9809769296572093E-6</v>
      </c>
    </row>
    <row r="13" spans="1:11">
      <c r="A13" s="56" t="s">
        <v>193</v>
      </c>
      <c r="C13" s="56">
        <v>170587453</v>
      </c>
      <c r="D13" s="56">
        <v>0</v>
      </c>
      <c r="E13" s="56">
        <v>170587453</v>
      </c>
      <c r="F13" s="65">
        <v>3.1406878372541806E-5</v>
      </c>
      <c r="H13" s="56">
        <v>170325246</v>
      </c>
      <c r="I13" s="56">
        <v>-327893</v>
      </c>
      <c r="J13" s="56">
        <v>169997353</v>
      </c>
      <c r="K13" s="65">
        <v>3.6202867656033611E-6</v>
      </c>
    </row>
    <row r="14" spans="1:11">
      <c r="A14" s="56" t="s">
        <v>194</v>
      </c>
      <c r="C14" s="56">
        <v>-220898524</v>
      </c>
      <c r="D14" s="56">
        <v>0</v>
      </c>
      <c r="E14" s="56">
        <v>-220898524</v>
      </c>
      <c r="F14" s="65">
        <v>-4.0669656260956114E-5</v>
      </c>
      <c r="H14" s="56">
        <v>402670540</v>
      </c>
      <c r="I14" s="56">
        <v>0</v>
      </c>
      <c r="J14" s="56">
        <v>402670540</v>
      </c>
      <c r="K14" s="65">
        <v>8.5753266220583962E-6</v>
      </c>
    </row>
    <row r="15" spans="1:11">
      <c r="A15" s="56" t="s">
        <v>195</v>
      </c>
      <c r="C15" s="56">
        <v>-354626028</v>
      </c>
      <c r="D15" s="56">
        <v>0</v>
      </c>
      <c r="E15" s="56">
        <v>-354626028</v>
      </c>
      <c r="F15" s="65">
        <v>-6.5290244582839299E-5</v>
      </c>
      <c r="H15" s="56">
        <v>2649838177</v>
      </c>
      <c r="I15" s="56">
        <v>0</v>
      </c>
      <c r="J15" s="56">
        <v>2649838177</v>
      </c>
      <c r="K15" s="65">
        <v>5.643131445219407E-5</v>
      </c>
    </row>
    <row r="16" spans="1:11">
      <c r="A16" s="56" t="s">
        <v>196</v>
      </c>
      <c r="C16" s="56">
        <v>-8497297</v>
      </c>
      <c r="D16" s="56">
        <v>0</v>
      </c>
      <c r="E16" s="56">
        <v>-8497297</v>
      </c>
      <c r="F16" s="65">
        <v>-1.5644384664935724E-6</v>
      </c>
      <c r="H16" s="56">
        <v>5641974</v>
      </c>
      <c r="I16" s="56">
        <v>0</v>
      </c>
      <c r="J16" s="56">
        <v>5641974</v>
      </c>
      <c r="K16" s="65">
        <v>1.2015224615925789E-7</v>
      </c>
    </row>
    <row r="17" spans="1:11">
      <c r="A17" s="56" t="s">
        <v>197</v>
      </c>
      <c r="C17" s="56">
        <v>300704567</v>
      </c>
      <c r="D17" s="56">
        <v>248547115</v>
      </c>
      <c r="E17" s="56">
        <v>549251682</v>
      </c>
      <c r="F17" s="65">
        <v>1.0112279929807034E-4</v>
      </c>
      <c r="H17" s="56">
        <v>422726967</v>
      </c>
      <c r="I17" s="56">
        <v>248547115</v>
      </c>
      <c r="J17" s="56">
        <v>671274082</v>
      </c>
      <c r="K17" s="65">
        <v>1.4295544208603916E-5</v>
      </c>
    </row>
    <row r="18" spans="1:11">
      <c r="A18" s="56" t="s">
        <v>198</v>
      </c>
      <c r="C18" s="56">
        <v>126485345</v>
      </c>
      <c r="D18" s="56">
        <v>0</v>
      </c>
      <c r="E18" s="56">
        <v>126485345</v>
      </c>
      <c r="F18" s="65">
        <v>2.3287233477388213E-5</v>
      </c>
      <c r="H18" s="56">
        <v>333337019</v>
      </c>
      <c r="I18" s="56">
        <v>0</v>
      </c>
      <c r="J18" s="56">
        <v>333337019</v>
      </c>
      <c r="K18" s="65">
        <v>7.0987905227640583E-6</v>
      </c>
    </row>
    <row r="19" spans="1:11">
      <c r="A19" s="56" t="s">
        <v>199</v>
      </c>
      <c r="C19" s="56">
        <v>514600058</v>
      </c>
      <c r="D19" s="56">
        <v>0</v>
      </c>
      <c r="E19" s="56">
        <v>514600058</v>
      </c>
      <c r="F19" s="65">
        <v>9.4743084253148197E-5</v>
      </c>
      <c r="H19" s="56">
        <v>514697781</v>
      </c>
      <c r="I19" s="56">
        <v>0</v>
      </c>
      <c r="J19" s="56">
        <v>514697781</v>
      </c>
      <c r="K19" s="65">
        <v>1.0961073992956333E-5</v>
      </c>
    </row>
    <row r="20" spans="1:11">
      <c r="A20" s="56" t="s">
        <v>200</v>
      </c>
      <c r="C20" s="56">
        <v>-58474457</v>
      </c>
      <c r="D20" s="56">
        <v>0</v>
      </c>
      <c r="E20" s="56">
        <v>-58474457</v>
      </c>
      <c r="F20" s="65">
        <v>-1.0765739956850318E-5</v>
      </c>
      <c r="H20" s="56">
        <v>-58474457</v>
      </c>
      <c r="I20" s="56">
        <v>0</v>
      </c>
      <c r="J20" s="56">
        <v>-58474457</v>
      </c>
      <c r="K20" s="65">
        <v>-1.2452799944652246E-6</v>
      </c>
    </row>
    <row r="21" spans="1:11">
      <c r="A21" s="56" t="s">
        <v>201</v>
      </c>
      <c r="C21" s="56">
        <v>1474283977</v>
      </c>
      <c r="D21" s="56">
        <v>0</v>
      </c>
      <c r="E21" s="56">
        <v>1474283977</v>
      </c>
      <c r="F21" s="65">
        <v>2.7143061660124686E-4</v>
      </c>
      <c r="H21" s="56">
        <v>1474283977</v>
      </c>
      <c r="I21" s="56">
        <v>0</v>
      </c>
      <c r="J21" s="56">
        <v>1474283977</v>
      </c>
      <c r="K21" s="65">
        <v>3.139655221969362E-5</v>
      </c>
    </row>
    <row r="22" spans="1:11">
      <c r="A22" s="56" t="s">
        <v>202</v>
      </c>
      <c r="C22" s="56">
        <v>1007567222</v>
      </c>
      <c r="D22" s="56">
        <v>0</v>
      </c>
      <c r="E22" s="56">
        <v>1007567222</v>
      </c>
      <c r="F22" s="65">
        <v>1.8550333355123031E-4</v>
      </c>
      <c r="H22" s="56">
        <v>1007567222</v>
      </c>
      <c r="I22" s="56">
        <v>0</v>
      </c>
      <c r="J22" s="56">
        <v>1007567222</v>
      </c>
      <c r="K22" s="65">
        <v>2.1457288686502923E-5</v>
      </c>
    </row>
    <row r="23" spans="1:11">
      <c r="A23" s="56" t="s">
        <v>203</v>
      </c>
      <c r="C23" s="56">
        <v>-431810038</v>
      </c>
      <c r="D23" s="56">
        <v>0</v>
      </c>
      <c r="E23" s="56">
        <v>-431810038</v>
      </c>
      <c r="F23" s="65">
        <v>-7.9500602799366813E-5</v>
      </c>
      <c r="H23" s="56">
        <v>-431810038</v>
      </c>
      <c r="I23" s="56">
        <v>0</v>
      </c>
      <c r="J23" s="56">
        <v>-431810038</v>
      </c>
      <c r="K23" s="65">
        <v>-9.1958853372621906E-6</v>
      </c>
    </row>
    <row r="24" spans="1:11">
      <c r="A24" s="56" t="s">
        <v>204</v>
      </c>
      <c r="C24" s="56">
        <v>45702</v>
      </c>
      <c r="D24" s="56">
        <v>0</v>
      </c>
      <c r="E24" s="56">
        <v>45702</v>
      </c>
      <c r="F24" s="65">
        <v>8.4142012213635984E-9</v>
      </c>
      <c r="H24" s="56">
        <v>45702</v>
      </c>
      <c r="I24" s="56">
        <v>0</v>
      </c>
      <c r="J24" s="56">
        <v>45702</v>
      </c>
      <c r="K24" s="65">
        <v>9.732760119012254E-10</v>
      </c>
    </row>
    <row r="25" spans="1:11">
      <c r="A25" s="56" t="s">
        <v>205</v>
      </c>
      <c r="C25" s="56">
        <v>2094918</v>
      </c>
      <c r="D25" s="56">
        <v>0</v>
      </c>
      <c r="E25" s="56">
        <v>2094918</v>
      </c>
      <c r="F25" s="65">
        <v>3.8569562807440786E-7</v>
      </c>
      <c r="H25" s="56">
        <v>2094918</v>
      </c>
      <c r="I25" s="56">
        <v>0</v>
      </c>
      <c r="J25" s="56">
        <v>2094918</v>
      </c>
      <c r="K25" s="65">
        <v>4.4613658839877718E-8</v>
      </c>
    </row>
    <row r="26" spans="1:11">
      <c r="A26" s="56" t="s">
        <v>206</v>
      </c>
      <c r="C26" s="56">
        <v>16476472</v>
      </c>
      <c r="D26" s="56">
        <v>0</v>
      </c>
      <c r="E26" s="56">
        <v>16476472</v>
      </c>
      <c r="F26" s="65">
        <v>3.0334854235298924E-6</v>
      </c>
      <c r="H26" s="56">
        <v>16476472</v>
      </c>
      <c r="I26" s="56">
        <v>0</v>
      </c>
      <c r="J26" s="56">
        <v>16476472</v>
      </c>
      <c r="K26" s="65">
        <v>3.5088519010901506E-7</v>
      </c>
    </row>
    <row r="27" spans="1:11">
      <c r="A27" s="56" t="s">
        <v>207</v>
      </c>
      <c r="C27" s="56">
        <v>8805333</v>
      </c>
      <c r="D27" s="56">
        <v>0</v>
      </c>
      <c r="E27" s="56">
        <v>8805333</v>
      </c>
      <c r="F27" s="65">
        <v>1.6211510149033566E-6</v>
      </c>
      <c r="H27" s="56">
        <v>8805333</v>
      </c>
      <c r="I27" s="56">
        <v>0</v>
      </c>
      <c r="J27" s="56">
        <v>8805333</v>
      </c>
      <c r="K27" s="65">
        <v>1.8751956994665996E-7</v>
      </c>
    </row>
    <row r="28" spans="1:11">
      <c r="A28" s="56" t="s">
        <v>208</v>
      </c>
      <c r="C28" s="56">
        <v>0</v>
      </c>
      <c r="D28" s="56">
        <v>0</v>
      </c>
      <c r="E28" s="56">
        <v>0</v>
      </c>
      <c r="F28" s="65">
        <v>0</v>
      </c>
      <c r="H28" s="56">
        <v>-2064558280</v>
      </c>
      <c r="I28" s="56">
        <v>0</v>
      </c>
      <c r="J28" s="56">
        <v>-2064558280</v>
      </c>
      <c r="K28" s="65">
        <v>-4.3967114110893472E-5</v>
      </c>
    </row>
    <row r="29" spans="1:11">
      <c r="A29" s="56" t="s">
        <v>209</v>
      </c>
      <c r="C29" s="56">
        <v>0</v>
      </c>
      <c r="D29" s="56">
        <v>0</v>
      </c>
      <c r="E29" s="56">
        <v>0</v>
      </c>
      <c r="F29" s="65">
        <v>0</v>
      </c>
      <c r="H29" s="56">
        <v>0</v>
      </c>
      <c r="I29" s="56">
        <v>7578272605</v>
      </c>
      <c r="J29" s="56">
        <v>7578272605</v>
      </c>
      <c r="K29" s="65">
        <v>1.6138792477560525E-4</v>
      </c>
    </row>
    <row r="30" spans="1:11">
      <c r="A30" s="56" t="s">
        <v>210</v>
      </c>
      <c r="C30" s="56">
        <v>0</v>
      </c>
      <c r="D30" s="56">
        <v>0</v>
      </c>
      <c r="E30" s="56">
        <v>0</v>
      </c>
      <c r="F30" s="65">
        <v>0</v>
      </c>
      <c r="H30" s="56">
        <v>0</v>
      </c>
      <c r="I30" s="56">
        <v>3151707840</v>
      </c>
      <c r="J30" s="56">
        <v>3151707840</v>
      </c>
      <c r="K30" s="65">
        <v>6.7119199098355118E-5</v>
      </c>
    </row>
    <row r="31" spans="1:11">
      <c r="A31" s="56" t="s">
        <v>211</v>
      </c>
      <c r="C31" s="56">
        <v>0</v>
      </c>
      <c r="D31" s="56">
        <v>0</v>
      </c>
      <c r="E31" s="56">
        <v>0</v>
      </c>
      <c r="F31" s="65">
        <v>0</v>
      </c>
      <c r="H31" s="56">
        <v>0</v>
      </c>
      <c r="I31" s="56">
        <v>19605393322</v>
      </c>
      <c r="J31" s="56">
        <v>19605393322</v>
      </c>
      <c r="K31" s="65">
        <v>4.1751912441886739E-4</v>
      </c>
    </row>
    <row r="32" spans="1:11">
      <c r="A32" s="56" t="s">
        <v>212</v>
      </c>
      <c r="C32" s="56">
        <v>0</v>
      </c>
      <c r="D32" s="56">
        <v>0</v>
      </c>
      <c r="E32" s="56">
        <v>0</v>
      </c>
      <c r="F32" s="65">
        <v>0</v>
      </c>
      <c r="H32" s="56">
        <v>0</v>
      </c>
      <c r="I32" s="56">
        <v>23532008318</v>
      </c>
      <c r="J32" s="56">
        <v>23532008318</v>
      </c>
      <c r="K32" s="65">
        <v>5.011408517738721E-4</v>
      </c>
    </row>
    <row r="33" spans="1:11">
      <c r="A33" s="56" t="s">
        <v>213</v>
      </c>
      <c r="C33" s="56">
        <v>0</v>
      </c>
      <c r="D33" s="56">
        <v>0</v>
      </c>
      <c r="E33" s="56">
        <v>0</v>
      </c>
      <c r="F33" s="65">
        <v>0</v>
      </c>
      <c r="H33" s="56">
        <v>0</v>
      </c>
      <c r="I33" s="56">
        <v>13856510304</v>
      </c>
      <c r="J33" s="56">
        <v>13856510304</v>
      </c>
      <c r="K33" s="65">
        <v>2.9509012926229392E-4</v>
      </c>
    </row>
    <row r="34" spans="1:11">
      <c r="A34" s="56" t="s">
        <v>214</v>
      </c>
      <c r="C34" s="56">
        <v>0</v>
      </c>
      <c r="D34" s="56">
        <v>0</v>
      </c>
      <c r="E34" s="56">
        <v>0</v>
      </c>
      <c r="F34" s="65">
        <v>0</v>
      </c>
      <c r="H34" s="56">
        <v>0</v>
      </c>
      <c r="I34" s="56">
        <v>4145722360</v>
      </c>
      <c r="J34" s="56">
        <v>4145722360</v>
      </c>
      <c r="K34" s="65">
        <v>8.8287867598585101E-5</v>
      </c>
    </row>
    <row r="35" spans="1:11">
      <c r="A35" s="56" t="s">
        <v>215</v>
      </c>
      <c r="C35" s="56">
        <v>0</v>
      </c>
      <c r="D35" s="56">
        <v>0</v>
      </c>
      <c r="E35" s="56">
        <v>0</v>
      </c>
      <c r="F35" s="65">
        <v>0</v>
      </c>
      <c r="H35" s="56">
        <v>0</v>
      </c>
      <c r="I35" s="56">
        <v>1499527013</v>
      </c>
      <c r="J35" s="56">
        <v>1499527013</v>
      </c>
      <c r="K35" s="65">
        <v>3.1934131349848956E-5</v>
      </c>
    </row>
    <row r="36" spans="1:11">
      <c r="A36" s="56" t="s">
        <v>216</v>
      </c>
      <c r="C36" s="56">
        <v>0</v>
      </c>
      <c r="D36" s="56">
        <v>0</v>
      </c>
      <c r="E36" s="56">
        <v>0</v>
      </c>
      <c r="F36" s="65">
        <v>0</v>
      </c>
      <c r="H36" s="56">
        <v>0</v>
      </c>
      <c r="I36" s="56">
        <v>593643600</v>
      </c>
      <c r="J36" s="56">
        <v>593643600</v>
      </c>
      <c r="K36" s="65">
        <v>1.2642314898662778E-5</v>
      </c>
    </row>
    <row r="37" spans="1:11">
      <c r="A37" s="56" t="s">
        <v>217</v>
      </c>
      <c r="C37" s="56">
        <v>0</v>
      </c>
      <c r="D37" s="56">
        <v>0</v>
      </c>
      <c r="E37" s="56">
        <v>0</v>
      </c>
      <c r="F37" s="65">
        <v>0</v>
      </c>
      <c r="H37" s="56">
        <v>0</v>
      </c>
      <c r="I37" s="56">
        <v>7776693272</v>
      </c>
      <c r="J37" s="56">
        <v>7776693272</v>
      </c>
      <c r="K37" s="65">
        <v>1.6561351830447795E-4</v>
      </c>
    </row>
    <row r="38" spans="1:11">
      <c r="A38" s="56" t="s">
        <v>218</v>
      </c>
      <c r="C38" s="56">
        <v>0</v>
      </c>
      <c r="D38" s="56">
        <v>0</v>
      </c>
      <c r="E38" s="56">
        <v>0</v>
      </c>
      <c r="F38" s="65">
        <v>0</v>
      </c>
      <c r="H38" s="56">
        <v>0</v>
      </c>
      <c r="I38" s="56">
        <v>549518281</v>
      </c>
      <c r="J38" s="56">
        <v>549518281</v>
      </c>
      <c r="K38" s="65">
        <v>1.1702616099918974E-5</v>
      </c>
    </row>
    <row r="39" spans="1:11">
      <c r="A39" s="56" t="s">
        <v>219</v>
      </c>
      <c r="C39" s="56">
        <v>0</v>
      </c>
      <c r="D39" s="56">
        <v>0</v>
      </c>
      <c r="E39" s="56">
        <v>0</v>
      </c>
      <c r="F39" s="65">
        <v>0</v>
      </c>
      <c r="H39" s="56">
        <v>-75324662880</v>
      </c>
      <c r="I39" s="56">
        <v>0</v>
      </c>
      <c r="J39" s="56">
        <v>-75324662880</v>
      </c>
      <c r="K39" s="65">
        <v>-1.6041242721467478E-3</v>
      </c>
    </row>
    <row r="40" spans="1:11">
      <c r="A40" s="56" t="s">
        <v>220</v>
      </c>
      <c r="C40" s="56">
        <v>0</v>
      </c>
      <c r="D40" s="56">
        <v>0</v>
      </c>
      <c r="E40" s="56">
        <v>0</v>
      </c>
      <c r="F40" s="65">
        <v>0</v>
      </c>
      <c r="H40" s="56">
        <v>0</v>
      </c>
      <c r="I40" s="56">
        <v>1862531810</v>
      </c>
      <c r="J40" s="56">
        <v>1862531810</v>
      </c>
      <c r="K40" s="65">
        <v>3.9664730910594085E-5</v>
      </c>
    </row>
    <row r="41" spans="1:11">
      <c r="A41" s="56" t="s">
        <v>221</v>
      </c>
      <c r="C41" s="56">
        <v>0</v>
      </c>
      <c r="D41" s="56">
        <v>0</v>
      </c>
      <c r="E41" s="56">
        <v>0</v>
      </c>
      <c r="F41" s="65">
        <v>0</v>
      </c>
      <c r="H41" s="56">
        <v>-10278847160</v>
      </c>
      <c r="I41" s="56">
        <v>0</v>
      </c>
      <c r="J41" s="56">
        <v>-10278847160</v>
      </c>
      <c r="K41" s="65">
        <v>-2.1889972803875184E-4</v>
      </c>
    </row>
    <row r="42" spans="1:11">
      <c r="A42" s="56" t="s">
        <v>222</v>
      </c>
      <c r="C42" s="56">
        <v>0</v>
      </c>
      <c r="D42" s="56">
        <v>0</v>
      </c>
      <c r="E42" s="56">
        <v>0</v>
      </c>
      <c r="F42" s="65">
        <v>0</v>
      </c>
      <c r="H42" s="56">
        <v>0</v>
      </c>
      <c r="I42" s="56">
        <v>509514108</v>
      </c>
      <c r="J42" s="56">
        <v>509514108</v>
      </c>
      <c r="K42" s="65">
        <v>1.0850681787266427E-5</v>
      </c>
    </row>
    <row r="43" spans="1:11">
      <c r="A43" s="56" t="s">
        <v>223</v>
      </c>
      <c r="C43" s="56">
        <v>0</v>
      </c>
      <c r="D43" s="56">
        <v>0</v>
      </c>
      <c r="E43" s="56">
        <v>0</v>
      </c>
      <c r="F43" s="65">
        <v>0</v>
      </c>
      <c r="H43" s="56">
        <v>-212322340049</v>
      </c>
      <c r="I43" s="56">
        <v>0</v>
      </c>
      <c r="J43" s="56">
        <v>-212322340049</v>
      </c>
      <c r="K43" s="65">
        <v>-4.5216454500990452E-3</v>
      </c>
    </row>
    <row r="44" spans="1:11">
      <c r="A44" s="56" t="s">
        <v>224</v>
      </c>
      <c r="C44" s="56">
        <v>0</v>
      </c>
      <c r="D44" s="56">
        <v>0</v>
      </c>
      <c r="E44" s="56">
        <v>0</v>
      </c>
      <c r="F44" s="65">
        <v>0</v>
      </c>
      <c r="H44" s="56">
        <v>-24198029000</v>
      </c>
      <c r="I44" s="56">
        <v>0</v>
      </c>
      <c r="J44" s="56">
        <v>-24198029000</v>
      </c>
      <c r="K44" s="65">
        <v>-5.1532451886110453E-4</v>
      </c>
    </row>
    <row r="45" spans="1:11">
      <c r="A45" s="56" t="s">
        <v>225</v>
      </c>
      <c r="C45" s="56">
        <v>0</v>
      </c>
      <c r="D45" s="56">
        <v>0</v>
      </c>
      <c r="E45" s="56">
        <v>0</v>
      </c>
      <c r="F45" s="65">
        <v>0</v>
      </c>
      <c r="H45" s="56">
        <v>-33647101810</v>
      </c>
      <c r="I45" s="56">
        <v>0</v>
      </c>
      <c r="J45" s="56">
        <v>-33647101810</v>
      </c>
      <c r="K45" s="65">
        <v>-7.1655325941252692E-4</v>
      </c>
    </row>
    <row r="46" spans="1:11">
      <c r="A46" s="56" t="s">
        <v>226</v>
      </c>
      <c r="C46" s="56">
        <v>0</v>
      </c>
      <c r="D46" s="56">
        <v>0</v>
      </c>
      <c r="E46" s="56">
        <v>0</v>
      </c>
      <c r="F46" s="65">
        <v>0</v>
      </c>
      <c r="H46" s="56">
        <v>0</v>
      </c>
      <c r="I46" s="56">
        <v>2311518575</v>
      </c>
      <c r="J46" s="56">
        <v>2311518575</v>
      </c>
      <c r="K46" s="65">
        <v>4.9226414163747839E-5</v>
      </c>
    </row>
    <row r="47" spans="1:11">
      <c r="A47" s="56" t="s">
        <v>227</v>
      </c>
      <c r="C47" s="56">
        <v>0</v>
      </c>
      <c r="D47" s="56">
        <v>0</v>
      </c>
      <c r="E47" s="56">
        <v>0</v>
      </c>
      <c r="F47" s="65">
        <v>0</v>
      </c>
      <c r="H47" s="56">
        <v>0</v>
      </c>
      <c r="I47" s="56">
        <v>2375461701</v>
      </c>
      <c r="J47" s="56">
        <v>2375461701</v>
      </c>
      <c r="K47" s="65">
        <v>5.058815567750604E-5</v>
      </c>
    </row>
    <row r="48" spans="1:11">
      <c r="A48" s="56" t="s">
        <v>228</v>
      </c>
      <c r="C48" s="56">
        <v>0</v>
      </c>
      <c r="D48" s="56">
        <v>0</v>
      </c>
      <c r="E48" s="56">
        <v>0</v>
      </c>
      <c r="F48" s="65">
        <v>0</v>
      </c>
      <c r="H48" s="56">
        <v>0</v>
      </c>
      <c r="I48" s="56">
        <v>67925964781</v>
      </c>
      <c r="J48" s="56">
        <v>67925964781</v>
      </c>
      <c r="K48" s="65">
        <v>1.4465605904904551E-3</v>
      </c>
    </row>
    <row r="49" spans="1:11">
      <c r="A49" s="56" t="s">
        <v>229</v>
      </c>
      <c r="C49" s="56">
        <v>0</v>
      </c>
      <c r="D49" s="56">
        <v>0</v>
      </c>
      <c r="E49" s="56">
        <v>0</v>
      </c>
      <c r="F49" s="65">
        <v>0</v>
      </c>
      <c r="H49" s="56">
        <v>0</v>
      </c>
      <c r="I49" s="56">
        <v>2560275398</v>
      </c>
      <c r="J49" s="56">
        <v>2560275398</v>
      </c>
      <c r="K49" s="65">
        <v>5.4523973321392118E-5</v>
      </c>
    </row>
    <row r="50" spans="1:11">
      <c r="A50" s="56" t="s">
        <v>230</v>
      </c>
      <c r="C50" s="56">
        <v>0</v>
      </c>
      <c r="D50" s="56">
        <v>0</v>
      </c>
      <c r="E50" s="56">
        <v>0</v>
      </c>
      <c r="F50" s="65">
        <v>0</v>
      </c>
      <c r="H50" s="56">
        <v>-46016896368</v>
      </c>
      <c r="I50" s="56">
        <v>0</v>
      </c>
      <c r="J50" s="56">
        <v>-46016896368</v>
      </c>
      <c r="K50" s="65">
        <v>-9.7998208781057772E-4</v>
      </c>
    </row>
    <row r="51" spans="1:11">
      <c r="A51" s="56" t="s">
        <v>231</v>
      </c>
      <c r="C51" s="56">
        <v>0</v>
      </c>
      <c r="D51" s="56">
        <v>0</v>
      </c>
      <c r="E51" s="56">
        <v>0</v>
      </c>
      <c r="F51" s="65">
        <v>0</v>
      </c>
      <c r="H51" s="56">
        <v>-24424589730</v>
      </c>
      <c r="I51" s="56">
        <v>0</v>
      </c>
      <c r="J51" s="56">
        <v>-24424589730</v>
      </c>
      <c r="K51" s="65">
        <v>-5.20149387001401E-4</v>
      </c>
    </row>
    <row r="52" spans="1:11">
      <c r="A52" s="56" t="s">
        <v>232</v>
      </c>
      <c r="C52" s="56">
        <v>0</v>
      </c>
      <c r="D52" s="56">
        <v>0</v>
      </c>
      <c r="E52" s="56">
        <v>0</v>
      </c>
      <c r="F52" s="65">
        <v>0</v>
      </c>
      <c r="H52" s="56">
        <v>0</v>
      </c>
      <c r="I52" s="56">
        <v>-193496279</v>
      </c>
      <c r="J52" s="56">
        <v>-193496279</v>
      </c>
      <c r="K52" s="65">
        <v>-4.1207230918307041E-6</v>
      </c>
    </row>
    <row r="53" spans="1:11">
      <c r="A53" s="56" t="s">
        <v>233</v>
      </c>
      <c r="C53" s="56">
        <v>0</v>
      </c>
      <c r="D53" s="56">
        <v>0</v>
      </c>
      <c r="E53" s="56">
        <v>0</v>
      </c>
      <c r="F53" s="65">
        <v>0</v>
      </c>
      <c r="H53" s="56">
        <v>0</v>
      </c>
      <c r="I53" s="56">
        <v>1375367369</v>
      </c>
      <c r="J53" s="56">
        <v>1375367369</v>
      </c>
      <c r="K53" s="65">
        <v>2.9290010673480396E-5</v>
      </c>
    </row>
    <row r="54" spans="1:11">
      <c r="A54" s="56" t="s">
        <v>235</v>
      </c>
      <c r="C54" s="56">
        <v>0</v>
      </c>
      <c r="D54" s="56">
        <v>0</v>
      </c>
      <c r="E54" s="56">
        <v>0</v>
      </c>
      <c r="F54" s="65">
        <v>0</v>
      </c>
      <c r="H54" s="56">
        <v>0</v>
      </c>
      <c r="I54" s="56">
        <v>18480000</v>
      </c>
      <c r="J54" s="56">
        <v>18480000</v>
      </c>
      <c r="K54" s="65">
        <v>3.9355259507099572E-7</v>
      </c>
    </row>
    <row r="55" spans="1:11">
      <c r="A55" s="56" t="s">
        <v>238</v>
      </c>
      <c r="C55" s="56">
        <v>0</v>
      </c>
      <c r="D55" s="56">
        <v>0</v>
      </c>
      <c r="E55" s="56">
        <v>0</v>
      </c>
      <c r="F55" s="65">
        <v>0</v>
      </c>
      <c r="H55" s="56">
        <v>0</v>
      </c>
      <c r="I55" s="56">
        <v>771158934</v>
      </c>
      <c r="J55" s="56">
        <v>771158934</v>
      </c>
      <c r="K55" s="65">
        <v>1.6422705610816165E-5</v>
      </c>
    </row>
    <row r="56" spans="1:11">
      <c r="A56" s="56" t="s">
        <v>240</v>
      </c>
      <c r="C56" s="56">
        <v>0</v>
      </c>
      <c r="D56" s="56">
        <v>0</v>
      </c>
      <c r="E56" s="56">
        <v>0</v>
      </c>
      <c r="F56" s="65">
        <v>0</v>
      </c>
      <c r="H56" s="56">
        <v>-39565112862</v>
      </c>
      <c r="I56" s="56">
        <v>0</v>
      </c>
      <c r="J56" s="56">
        <v>-39565112862</v>
      </c>
      <c r="K56" s="65">
        <v>-8.4258402819896807E-4</v>
      </c>
    </row>
    <row r="57" spans="1:11">
      <c r="A57" s="56" t="s">
        <v>243</v>
      </c>
      <c r="C57" s="56">
        <v>0</v>
      </c>
      <c r="D57" s="56">
        <v>0</v>
      </c>
      <c r="E57" s="56">
        <v>0</v>
      </c>
      <c r="F57" s="65">
        <v>0</v>
      </c>
      <c r="H57" s="56">
        <v>-12677676500</v>
      </c>
      <c r="I57" s="56">
        <v>0</v>
      </c>
      <c r="J57" s="56">
        <v>-12677676500</v>
      </c>
      <c r="K57" s="65">
        <v>-2.6998552413666548E-4</v>
      </c>
    </row>
    <row r="58" spans="1:11">
      <c r="A58" s="56" t="s">
        <v>245</v>
      </c>
      <c r="C58" s="56">
        <v>0</v>
      </c>
      <c r="D58" s="56">
        <v>0</v>
      </c>
      <c r="E58" s="56">
        <v>0</v>
      </c>
      <c r="F58" s="65">
        <v>0</v>
      </c>
      <c r="H58" s="56">
        <v>0</v>
      </c>
      <c r="I58" s="56">
        <v>6922358</v>
      </c>
      <c r="J58" s="56">
        <v>6922358</v>
      </c>
      <c r="K58" s="65">
        <v>1.4741947807957077E-7</v>
      </c>
    </row>
    <row r="59" spans="1:11">
      <c r="A59" s="56" t="s">
        <v>247</v>
      </c>
      <c r="C59" s="56">
        <v>0</v>
      </c>
      <c r="D59" s="56">
        <v>0</v>
      </c>
      <c r="E59" s="56">
        <v>0</v>
      </c>
      <c r="F59" s="65">
        <v>0</v>
      </c>
      <c r="H59" s="56">
        <v>0</v>
      </c>
      <c r="I59" s="56">
        <v>-830936456</v>
      </c>
      <c r="J59" s="56">
        <v>-830936456</v>
      </c>
      <c r="K59" s="65">
        <v>-1.7695735854864515E-5</v>
      </c>
    </row>
    <row r="60" spans="1:11">
      <c r="A60" s="56" t="s">
        <v>249</v>
      </c>
      <c r="C60" s="56">
        <v>0</v>
      </c>
      <c r="D60" s="56">
        <v>0</v>
      </c>
      <c r="E60" s="56">
        <v>0</v>
      </c>
      <c r="F60" s="65">
        <v>0</v>
      </c>
      <c r="H60" s="56">
        <v>0</v>
      </c>
      <c r="I60" s="56">
        <v>105000</v>
      </c>
      <c r="J60" s="56">
        <v>105000</v>
      </c>
      <c r="K60" s="65">
        <v>2.2360942901761119E-9</v>
      </c>
    </row>
    <row r="61" spans="1:11">
      <c r="A61" s="56" t="s">
        <v>252</v>
      </c>
      <c r="C61" s="56">
        <v>0</v>
      </c>
      <c r="D61" s="56">
        <v>0</v>
      </c>
      <c r="E61" s="56">
        <v>0</v>
      </c>
      <c r="F61" s="65">
        <v>0</v>
      </c>
      <c r="H61" s="56">
        <v>0</v>
      </c>
      <c r="I61" s="56">
        <v>4041031310</v>
      </c>
      <c r="J61" s="56">
        <v>4041031310</v>
      </c>
      <c r="K61" s="65">
        <v>8.6058352749656127E-5</v>
      </c>
    </row>
    <row r="62" spans="1:11">
      <c r="A62" s="56" t="s">
        <v>254</v>
      </c>
      <c r="C62" s="56">
        <v>0</v>
      </c>
      <c r="D62" s="56">
        <v>0</v>
      </c>
      <c r="E62" s="56">
        <v>0</v>
      </c>
      <c r="F62" s="65">
        <v>0</v>
      </c>
      <c r="H62" s="56">
        <v>-12413874440</v>
      </c>
      <c r="I62" s="56">
        <v>0</v>
      </c>
      <c r="J62" s="56">
        <v>-12413874440</v>
      </c>
      <c r="K62" s="65">
        <v>-2.6436755956425886E-4</v>
      </c>
    </row>
    <row r="63" spans="1:11">
      <c r="A63" s="56" t="s">
        <v>257</v>
      </c>
      <c r="C63" s="56">
        <v>0</v>
      </c>
      <c r="D63" s="56">
        <v>0</v>
      </c>
      <c r="E63" s="56">
        <v>0</v>
      </c>
      <c r="F63" s="65">
        <v>0</v>
      </c>
      <c r="H63" s="56">
        <v>0</v>
      </c>
      <c r="I63" s="56">
        <v>168628568</v>
      </c>
      <c r="J63" s="56">
        <v>168628568</v>
      </c>
      <c r="K63" s="65">
        <v>3.5911369339559451E-6</v>
      </c>
    </row>
    <row r="64" spans="1:11">
      <c r="A64" s="56" t="s">
        <v>259</v>
      </c>
      <c r="C64" s="56">
        <v>0</v>
      </c>
      <c r="D64" s="56">
        <v>0</v>
      </c>
      <c r="E64" s="56">
        <v>0</v>
      </c>
      <c r="F64" s="65">
        <v>0</v>
      </c>
      <c r="H64" s="56">
        <v>0</v>
      </c>
      <c r="I64" s="56">
        <v>-2601560000</v>
      </c>
      <c r="J64" s="56">
        <v>-2601560000</v>
      </c>
      <c r="K64" s="65">
        <v>-5.5403175824291105E-5</v>
      </c>
    </row>
    <row r="65" spans="1:11">
      <c r="A65" s="56" t="s">
        <v>262</v>
      </c>
      <c r="C65" s="56">
        <v>0</v>
      </c>
      <c r="D65" s="56">
        <v>0</v>
      </c>
      <c r="E65" s="56">
        <v>0</v>
      </c>
      <c r="F65" s="65">
        <v>0</v>
      </c>
      <c r="H65" s="56">
        <v>-374594000</v>
      </c>
      <c r="I65" s="56">
        <v>0</v>
      </c>
      <c r="J65" s="56">
        <v>-374594000</v>
      </c>
      <c r="K65" s="65">
        <v>-7.9774048050879098E-6</v>
      </c>
    </row>
    <row r="66" spans="1:11">
      <c r="A66" s="56" t="s">
        <v>265</v>
      </c>
      <c r="C66" s="56">
        <v>0</v>
      </c>
      <c r="D66" s="56">
        <v>0</v>
      </c>
      <c r="E66" s="56">
        <v>0</v>
      </c>
      <c r="F66" s="65">
        <v>0</v>
      </c>
      <c r="H66" s="56">
        <v>-3346268000</v>
      </c>
      <c r="I66" s="56">
        <v>0</v>
      </c>
      <c r="J66" s="56">
        <v>-3346268000</v>
      </c>
      <c r="K66" s="65">
        <v>-7.1262578744752747E-5</v>
      </c>
    </row>
    <row r="67" spans="1:11">
      <c r="A67" s="56" t="s">
        <v>267</v>
      </c>
      <c r="C67" s="56">
        <v>0</v>
      </c>
      <c r="D67" s="56">
        <v>0</v>
      </c>
      <c r="E67" s="56">
        <v>0</v>
      </c>
      <c r="F67" s="65">
        <v>0</v>
      </c>
      <c r="H67" s="56">
        <v>0</v>
      </c>
      <c r="I67" s="56">
        <v>2511400000</v>
      </c>
      <c r="J67" s="56">
        <v>2511400000</v>
      </c>
      <c r="K67" s="65">
        <v>5.3483116193793217E-5</v>
      </c>
    </row>
    <row r="68" spans="1:11">
      <c r="A68" s="56" t="s">
        <v>270</v>
      </c>
      <c r="C68" s="56">
        <v>0</v>
      </c>
      <c r="D68" s="56">
        <v>0</v>
      </c>
      <c r="E68" s="56">
        <v>0</v>
      </c>
      <c r="F68" s="65">
        <v>0</v>
      </c>
      <c r="H68" s="56">
        <v>0</v>
      </c>
      <c r="I68" s="56">
        <v>5194570000</v>
      </c>
      <c r="J68" s="56">
        <v>5194570000</v>
      </c>
      <c r="K68" s="65">
        <v>1.1062426968495358E-4</v>
      </c>
    </row>
    <row r="69" spans="1:11">
      <c r="A69" s="56" t="s">
        <v>273</v>
      </c>
      <c r="C69" s="56">
        <v>0</v>
      </c>
      <c r="D69" s="56">
        <v>0</v>
      </c>
      <c r="E69" s="56">
        <v>0</v>
      </c>
      <c r="F69" s="65">
        <v>0</v>
      </c>
      <c r="H69" s="56">
        <v>0</v>
      </c>
      <c r="I69" s="56">
        <v>3001010000</v>
      </c>
      <c r="J69" s="56">
        <v>3001010000</v>
      </c>
      <c r="K69" s="65">
        <v>6.3909917388203937E-5</v>
      </c>
    </row>
    <row r="70" spans="1:11">
      <c r="A70" s="56" t="s">
        <v>275</v>
      </c>
      <c r="C70" s="56">
        <v>0</v>
      </c>
      <c r="D70" s="56">
        <v>0</v>
      </c>
      <c r="E70" s="56">
        <v>0</v>
      </c>
      <c r="F70" s="65">
        <v>0</v>
      </c>
      <c r="H70" s="56">
        <v>0</v>
      </c>
      <c r="I70" s="56">
        <v>17884000</v>
      </c>
      <c r="J70" s="56">
        <v>17884000</v>
      </c>
      <c r="K70" s="65">
        <v>3.8086009795723418E-7</v>
      </c>
    </row>
    <row r="71" spans="1:11">
      <c r="A71" s="56" t="s">
        <v>278</v>
      </c>
      <c r="C71" s="56">
        <v>0</v>
      </c>
      <c r="D71" s="56">
        <v>0</v>
      </c>
      <c r="E71" s="56">
        <v>0</v>
      </c>
      <c r="F71" s="65">
        <v>0</v>
      </c>
      <c r="H71" s="56">
        <v>43809490</v>
      </c>
      <c r="I71" s="56">
        <v>0</v>
      </c>
      <c r="J71" s="56">
        <v>43809490</v>
      </c>
      <c r="K71" s="65">
        <v>9.3297286137645217E-7</v>
      </c>
    </row>
    <row r="72" spans="1:11" ht="17.399999999999999" thickBot="1">
      <c r="A72" s="57" t="s">
        <v>2</v>
      </c>
      <c r="B72" s="57"/>
      <c r="C72" s="57">
        <f t="shared" ref="C72:K72" si="0">SUM(C10:C71)</f>
        <v>731616246</v>
      </c>
      <c r="D72" s="57">
        <f t="shared" si="0"/>
        <v>465679378</v>
      </c>
      <c r="E72" s="57">
        <f t="shared" si="0"/>
        <v>1197295624</v>
      </c>
      <c r="F72" s="66">
        <f t="shared" si="0"/>
        <v>2.2043425455765811E-4</v>
      </c>
      <c r="G72" s="57">
        <f t="shared" si="0"/>
        <v>0</v>
      </c>
      <c r="H72" s="57">
        <f t="shared" si="0"/>
        <v>-489821941137</v>
      </c>
      <c r="I72" s="57">
        <f t="shared" si="0"/>
        <v>175562143969</v>
      </c>
      <c r="J72" s="57">
        <f t="shared" si="0"/>
        <v>-314259797168</v>
      </c>
      <c r="K72" s="66">
        <f t="shared" si="0"/>
        <v>-6.6925194102787442E-3</v>
      </c>
    </row>
    <row r="73" spans="1:11" ht="17.399999999999999" thickTop="1"/>
  </sheetData>
  <mergeCells count="15">
    <mergeCell ref="A1:K1"/>
    <mergeCell ref="G7:G8"/>
    <mergeCell ref="H7:H8"/>
    <mergeCell ref="I7:I8"/>
    <mergeCell ref="J7:K8"/>
    <mergeCell ref="A7:A9"/>
    <mergeCell ref="B7:B8"/>
    <mergeCell ref="C7:C8"/>
    <mergeCell ref="D7:D8"/>
    <mergeCell ref="E7:F8"/>
    <mergeCell ref="B6:F6"/>
    <mergeCell ref="G6:K6"/>
    <mergeCell ref="A4:K4"/>
    <mergeCell ref="A3:K3"/>
    <mergeCell ref="A2:K2"/>
  </mergeCells>
  <conditionalFormatting sqref="H9:H12 H5">
    <cfRule type="duplicateValues" dxfId="2" priority="4"/>
    <cfRule type="duplicateValues" dxfId="1" priority="5"/>
  </conditionalFormatting>
  <conditionalFormatting sqref="A6:C6 H9:I12 H5:I5">
    <cfRule type="cellIs" dxfId="0" priority="1" operator="equal">
      <formula>-3000000000000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5"/>
  <sheetViews>
    <sheetView rightToLeft="1" zoomScaleNormal="100" zoomScaleSheetLayoutView="98" workbookViewId="0">
      <selection activeCell="F15" sqref="F15"/>
    </sheetView>
  </sheetViews>
  <sheetFormatPr defaultColWidth="9.109375" defaultRowHeight="16.2"/>
  <cols>
    <col min="1" max="1" width="23.33203125" style="5" customWidth="1"/>
    <col min="2" max="2" width="14.33203125" style="5" customWidth="1"/>
    <col min="3" max="3" width="21.109375" style="5" customWidth="1"/>
    <col min="4" max="4" width="22.33203125" style="5" customWidth="1"/>
    <col min="5" max="6" width="17.5546875" style="5" customWidth="1"/>
    <col min="7" max="7" width="16" style="5" customWidth="1"/>
    <col min="8" max="8" width="19.44140625" style="5" customWidth="1"/>
    <col min="9" max="9" width="17.5546875" style="5" customWidth="1"/>
    <col min="10" max="10" width="16.109375" style="5" customWidth="1"/>
    <col min="11" max="16384" width="9.109375" style="5"/>
  </cols>
  <sheetData>
    <row r="1" spans="1:13" ht="20.399999999999999">
      <c r="A1" s="83" t="s">
        <v>113</v>
      </c>
      <c r="B1" s="83"/>
      <c r="C1" s="83"/>
      <c r="D1" s="83"/>
      <c r="E1" s="83"/>
      <c r="F1" s="83"/>
      <c r="G1" s="83"/>
      <c r="H1" s="83"/>
      <c r="I1" s="83"/>
      <c r="J1" s="83"/>
    </row>
    <row r="2" spans="1:13" ht="20.399999999999999">
      <c r="A2" s="83" t="s">
        <v>66</v>
      </c>
      <c r="B2" s="83"/>
      <c r="C2" s="83"/>
      <c r="D2" s="83"/>
      <c r="E2" s="83"/>
      <c r="F2" s="83"/>
      <c r="G2" s="83"/>
      <c r="H2" s="83"/>
      <c r="I2" s="83"/>
      <c r="J2" s="83"/>
    </row>
    <row r="3" spans="1:13" ht="20.399999999999999">
      <c r="A3" s="83" t="s">
        <v>115</v>
      </c>
      <c r="B3" s="83"/>
      <c r="C3" s="83"/>
      <c r="D3" s="83"/>
      <c r="E3" s="83"/>
      <c r="F3" s="83"/>
      <c r="G3" s="83"/>
      <c r="H3" s="83"/>
      <c r="I3" s="83"/>
      <c r="J3" s="83"/>
    </row>
    <row r="4" spans="1:13" ht="20.399999999999999">
      <c r="A4" s="84" t="s">
        <v>11</v>
      </c>
      <c r="B4" s="84"/>
      <c r="C4" s="84"/>
      <c r="D4" s="84"/>
      <c r="E4" s="84"/>
      <c r="F4" s="84"/>
      <c r="G4" s="84"/>
      <c r="H4" s="84"/>
      <c r="I4" s="84"/>
      <c r="J4" s="84"/>
      <c r="K4" s="61"/>
      <c r="L4" s="61"/>
      <c r="M4" s="61"/>
    </row>
    <row r="5" spans="1:13" ht="16.5" customHeight="1" thickBot="1">
      <c r="B5" s="96" t="s">
        <v>48</v>
      </c>
      <c r="C5" s="96"/>
      <c r="D5" s="96"/>
      <c r="E5" s="108" t="s">
        <v>96</v>
      </c>
      <c r="F5" s="108"/>
      <c r="G5" s="108"/>
      <c r="H5" s="108" t="s">
        <v>116</v>
      </c>
      <c r="I5" s="108"/>
      <c r="J5" s="108"/>
      <c r="K5" s="4"/>
      <c r="L5" s="4"/>
      <c r="M5" s="4"/>
    </row>
    <row r="6" spans="1:13" ht="47.25" customHeight="1" thickBot="1">
      <c r="A6" s="29" t="s">
        <v>35</v>
      </c>
      <c r="B6" s="18" t="s">
        <v>42</v>
      </c>
      <c r="C6" s="17" t="s">
        <v>47</v>
      </c>
      <c r="D6" s="17" t="s">
        <v>43</v>
      </c>
      <c r="E6" s="17" t="s">
        <v>44</v>
      </c>
      <c r="F6" s="50" t="s">
        <v>45</v>
      </c>
      <c r="G6" s="17" t="s">
        <v>46</v>
      </c>
      <c r="H6" s="17" t="s">
        <v>44</v>
      </c>
      <c r="I6" s="19" t="s">
        <v>45</v>
      </c>
      <c r="J6" s="17" t="s">
        <v>46</v>
      </c>
    </row>
    <row r="7" spans="1:13">
      <c r="A7" s="56" t="s">
        <v>288</v>
      </c>
      <c r="B7" s="56" t="s">
        <v>189</v>
      </c>
      <c r="C7" s="56">
        <v>527253432</v>
      </c>
      <c r="D7" s="56">
        <v>120</v>
      </c>
      <c r="E7" s="56">
        <v>63270411840</v>
      </c>
      <c r="F7" s="56">
        <v>-7923017420</v>
      </c>
      <c r="G7" s="56">
        <v>55347394420</v>
      </c>
      <c r="H7" s="56">
        <v>63270411840</v>
      </c>
      <c r="I7" s="56">
        <v>-7923017420</v>
      </c>
      <c r="J7" s="56">
        <v>55347394420</v>
      </c>
    </row>
    <row r="8" spans="1:13">
      <c r="A8" s="56" t="s">
        <v>128</v>
      </c>
      <c r="B8" s="56" t="s">
        <v>289</v>
      </c>
      <c r="C8" s="56">
        <v>1376744619</v>
      </c>
      <c r="D8" s="56">
        <v>615</v>
      </c>
      <c r="E8" s="56">
        <v>846697940685</v>
      </c>
      <c r="F8" s="56">
        <v>-41830945909</v>
      </c>
      <c r="G8" s="56">
        <v>804866994776</v>
      </c>
      <c r="H8" s="56">
        <v>846697940685</v>
      </c>
      <c r="I8" s="56">
        <v>-41830945909</v>
      </c>
      <c r="J8" s="56">
        <v>804866994776</v>
      </c>
    </row>
    <row r="9" spans="1:13">
      <c r="A9" s="56" t="s">
        <v>153</v>
      </c>
      <c r="B9" s="56" t="s">
        <v>290</v>
      </c>
      <c r="C9" s="56">
        <v>220690469</v>
      </c>
      <c r="D9" s="56">
        <v>140</v>
      </c>
      <c r="E9" s="56">
        <v>30896665660</v>
      </c>
      <c r="F9" s="56">
        <v>-1624029798</v>
      </c>
      <c r="G9" s="56">
        <v>29272635862</v>
      </c>
      <c r="H9" s="56">
        <v>30896665660</v>
      </c>
      <c r="I9" s="56">
        <v>-1624029798</v>
      </c>
      <c r="J9" s="56">
        <v>29272635862</v>
      </c>
    </row>
    <row r="10" spans="1:13">
      <c r="A10" s="56" t="s">
        <v>291</v>
      </c>
      <c r="B10" s="56" t="s">
        <v>290</v>
      </c>
      <c r="C10" s="56">
        <v>180000000</v>
      </c>
      <c r="D10" s="56">
        <v>270</v>
      </c>
      <c r="E10" s="56">
        <v>48600000000</v>
      </c>
      <c r="F10" s="56">
        <v>-2762790698</v>
      </c>
      <c r="G10" s="56">
        <v>45837209302</v>
      </c>
      <c r="H10" s="56">
        <v>48600000000</v>
      </c>
      <c r="I10" s="56">
        <v>-2762790698</v>
      </c>
      <c r="J10" s="56">
        <v>45837209302</v>
      </c>
    </row>
    <row r="11" spans="1:13">
      <c r="A11" s="56" t="s">
        <v>161</v>
      </c>
      <c r="B11" s="56" t="s">
        <v>292</v>
      </c>
      <c r="C11" s="56">
        <v>25225537</v>
      </c>
      <c r="D11" s="56">
        <v>380</v>
      </c>
      <c r="H11" s="56">
        <v>9585704060</v>
      </c>
      <c r="I11" s="56">
        <v>0</v>
      </c>
      <c r="J11" s="56">
        <v>9585704060</v>
      </c>
    </row>
    <row r="12" spans="1:13">
      <c r="A12" s="56" t="s">
        <v>151</v>
      </c>
      <c r="B12" s="56" t="s">
        <v>293</v>
      </c>
      <c r="C12" s="56">
        <v>25061305</v>
      </c>
      <c r="D12" s="56">
        <v>40</v>
      </c>
      <c r="H12" s="56">
        <v>1002452200</v>
      </c>
      <c r="I12" s="56">
        <v>0</v>
      </c>
      <c r="J12" s="56">
        <v>1002452200</v>
      </c>
    </row>
    <row r="13" spans="1:13">
      <c r="A13" s="56" t="s">
        <v>143</v>
      </c>
      <c r="B13" s="56" t="s">
        <v>189</v>
      </c>
      <c r="C13" s="56">
        <v>241854255</v>
      </c>
      <c r="D13" s="56">
        <v>100</v>
      </c>
      <c r="E13" s="56">
        <v>24185425500</v>
      </c>
      <c r="F13" s="56">
        <v>0</v>
      </c>
      <c r="G13" s="56">
        <v>24185425500</v>
      </c>
      <c r="H13" s="56">
        <v>24185425500</v>
      </c>
      <c r="I13" s="56">
        <v>0</v>
      </c>
      <c r="J13" s="56">
        <v>24185425500</v>
      </c>
    </row>
    <row r="14" spans="1:13" ht="16.8" thickBot="1">
      <c r="A14" s="57" t="s">
        <v>2</v>
      </c>
      <c r="B14" s="57"/>
      <c r="C14" s="57"/>
      <c r="D14" s="57"/>
      <c r="E14" s="57">
        <f t="shared" ref="E14:J14" si="0">SUM(E7:E13)</f>
        <v>1013650443685</v>
      </c>
      <c r="F14" s="57">
        <f t="shared" si="0"/>
        <v>-54140783825</v>
      </c>
      <c r="G14" s="57">
        <f t="shared" si="0"/>
        <v>959509659860</v>
      </c>
      <c r="H14" s="57">
        <f t="shared" si="0"/>
        <v>1024238599945</v>
      </c>
      <c r="I14" s="57">
        <f t="shared" si="0"/>
        <v>-54140783825</v>
      </c>
      <c r="J14" s="57">
        <f t="shared" si="0"/>
        <v>970097816120</v>
      </c>
    </row>
    <row r="15" spans="1:13" ht="16.8" thickTop="1"/>
  </sheetData>
  <mergeCells count="7">
    <mergeCell ref="B5:D5"/>
    <mergeCell ref="E5:G5"/>
    <mergeCell ref="H5:J5"/>
    <mergeCell ref="A1:J1"/>
    <mergeCell ref="A2:J2"/>
    <mergeCell ref="A3:J3"/>
    <mergeCell ref="A4:J4"/>
  </mergeCells>
  <pageMargins left="0.7" right="0.7" top="0.75" bottom="0.75" header="0.3" footer="0.3"/>
  <pageSetup orientation="landscape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1"/>
  <sheetViews>
    <sheetView rightToLeft="1" zoomScaleNormal="100" zoomScaleSheetLayoutView="106" workbookViewId="0">
      <selection activeCell="D16" sqref="D16"/>
    </sheetView>
  </sheetViews>
  <sheetFormatPr defaultColWidth="9.109375" defaultRowHeight="16.2"/>
  <cols>
    <col min="1" max="1" width="26.109375" style="48" customWidth="1"/>
    <col min="2" max="2" width="10.5546875" style="48" customWidth="1"/>
    <col min="3" max="3" width="19.109375" style="48" customWidth="1"/>
    <col min="4" max="4" width="20.109375" style="48" customWidth="1"/>
    <col min="5" max="5" width="19.6640625" style="48" customWidth="1"/>
    <col min="6" max="6" width="18.5546875" style="48" customWidth="1"/>
    <col min="7" max="16384" width="9.109375" style="48"/>
  </cols>
  <sheetData>
    <row r="1" spans="1:10" ht="20.399999999999999">
      <c r="A1" s="107" t="s">
        <v>114</v>
      </c>
      <c r="B1" s="107"/>
      <c r="C1" s="107"/>
      <c r="D1" s="107"/>
      <c r="E1" s="107"/>
      <c r="F1" s="107"/>
      <c r="G1" s="60"/>
    </row>
    <row r="2" spans="1:10" ht="20.399999999999999">
      <c r="A2" s="107" t="s">
        <v>66</v>
      </c>
      <c r="B2" s="107"/>
      <c r="C2" s="107"/>
      <c r="D2" s="107"/>
      <c r="E2" s="107"/>
      <c r="F2" s="107"/>
      <c r="G2" s="60"/>
    </row>
    <row r="3" spans="1:10" ht="20.399999999999999">
      <c r="A3" s="107" t="s">
        <v>115</v>
      </c>
      <c r="B3" s="107"/>
      <c r="C3" s="107"/>
      <c r="D3" s="107"/>
      <c r="E3" s="107"/>
      <c r="F3" s="107"/>
      <c r="G3" s="60"/>
    </row>
    <row r="4" spans="1:10" ht="20.399999999999999">
      <c r="A4" s="84" t="s">
        <v>81</v>
      </c>
      <c r="B4" s="84"/>
      <c r="C4" s="84"/>
      <c r="D4" s="84"/>
      <c r="E4" s="84"/>
      <c r="F4" s="84"/>
      <c r="G4" s="61"/>
      <c r="H4" s="61"/>
      <c r="I4" s="61"/>
      <c r="J4" s="61"/>
    </row>
    <row r="5" spans="1:10" ht="18" thickBot="1">
      <c r="A5" s="26"/>
      <c r="B5" s="26"/>
      <c r="C5" s="26"/>
      <c r="D5" s="26"/>
      <c r="E5" s="6" t="s">
        <v>96</v>
      </c>
      <c r="F5" s="6" t="s">
        <v>116</v>
      </c>
      <c r="G5" s="52"/>
    </row>
    <row r="6" spans="1:10" ht="47.25" customHeight="1" thickBot="1">
      <c r="A6" s="30" t="s">
        <v>84</v>
      </c>
      <c r="B6" s="30" t="s">
        <v>85</v>
      </c>
      <c r="C6" s="30" t="s">
        <v>89</v>
      </c>
      <c r="D6" s="30" t="s">
        <v>86</v>
      </c>
      <c r="E6" s="50" t="s">
        <v>90</v>
      </c>
      <c r="F6" s="50" t="s">
        <v>90</v>
      </c>
    </row>
    <row r="7" spans="1:10">
      <c r="A7" s="56" t="s">
        <v>117</v>
      </c>
      <c r="B7" s="63"/>
      <c r="C7" s="63"/>
      <c r="D7" s="63"/>
      <c r="E7" s="56">
        <v>41760000000</v>
      </c>
      <c r="F7" s="56">
        <v>288417000000</v>
      </c>
    </row>
    <row r="8" spans="1:10">
      <c r="A8" s="56" t="s">
        <v>118</v>
      </c>
      <c r="B8" s="63"/>
      <c r="C8" s="63"/>
      <c r="D8" s="63"/>
      <c r="E8" s="56">
        <v>0</v>
      </c>
      <c r="F8" s="56">
        <v>24485000000</v>
      </c>
    </row>
    <row r="9" spans="1:10">
      <c r="A9" s="56" t="s">
        <v>119</v>
      </c>
      <c r="B9" s="63"/>
      <c r="C9" s="63"/>
      <c r="D9" s="63"/>
      <c r="E9" s="56">
        <v>0</v>
      </c>
      <c r="F9" s="56">
        <v>7680000000</v>
      </c>
    </row>
    <row r="10" spans="1:10" ht="16.8" thickBot="1">
      <c r="A10" s="57" t="s">
        <v>2</v>
      </c>
      <c r="B10" s="62"/>
      <c r="C10" s="57"/>
      <c r="D10" s="57"/>
      <c r="E10" s="57">
        <f>SUM(E7:E9)</f>
        <v>41760000000</v>
      </c>
      <c r="F10" s="57">
        <f>SUM(F7:F9)</f>
        <v>320582000000</v>
      </c>
    </row>
    <row r="11" spans="1:10" ht="16.8" thickTop="1"/>
  </sheetData>
  <mergeCells count="4">
    <mergeCell ref="A1:F1"/>
    <mergeCell ref="A2:F2"/>
    <mergeCell ref="A3:F3"/>
    <mergeCell ref="A4:F4"/>
  </mergeCells>
  <pageMargins left="0.7" right="0.7" top="0.75" bottom="0.75" header="0.3" footer="0.3"/>
  <pageSetup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43"/>
  <sheetViews>
    <sheetView rightToLeft="1" topLeftCell="A28" zoomScale="85" zoomScaleNormal="85" workbookViewId="0">
      <selection activeCell="K41" sqref="K41"/>
    </sheetView>
  </sheetViews>
  <sheetFormatPr defaultRowHeight="16.8"/>
  <cols>
    <col min="1" max="1" width="29.88671875" style="7" customWidth="1"/>
    <col min="2" max="2" width="12.5546875" style="7" customWidth="1"/>
    <col min="3" max="3" width="12.44140625" style="7" customWidth="1"/>
    <col min="4" max="4" width="10.6640625" style="7" customWidth="1"/>
    <col min="5" max="5" width="12.109375" style="7" bestFit="1" customWidth="1"/>
    <col min="6" max="6" width="8.77734375" style="7" bestFit="1" customWidth="1"/>
    <col min="7" max="7" width="12.109375" style="7" bestFit="1" customWidth="1"/>
    <col min="8" max="8" width="12.5546875" style="7" bestFit="1" customWidth="1"/>
    <col min="9" max="9" width="8.77734375" style="7" bestFit="1" customWidth="1"/>
    <col min="10" max="10" width="12.5546875" style="7" bestFit="1" customWidth="1"/>
    <col min="11" max="16384" width="8.88671875" style="7"/>
  </cols>
  <sheetData>
    <row r="1" spans="1:10" ht="18.600000000000001">
      <c r="A1" s="120" t="s">
        <v>114</v>
      </c>
      <c r="B1" s="120"/>
      <c r="C1" s="120"/>
      <c r="D1" s="120"/>
      <c r="E1" s="120"/>
      <c r="F1" s="120"/>
      <c r="G1" s="120"/>
      <c r="H1" s="120"/>
      <c r="I1" s="120"/>
      <c r="J1" s="120"/>
    </row>
    <row r="2" spans="1:10" ht="18.600000000000001">
      <c r="A2" s="120" t="s">
        <v>66</v>
      </c>
      <c r="B2" s="120"/>
      <c r="C2" s="120"/>
      <c r="D2" s="120"/>
      <c r="E2" s="120"/>
      <c r="F2" s="120"/>
      <c r="G2" s="120"/>
      <c r="H2" s="120"/>
      <c r="I2" s="120"/>
      <c r="J2" s="120"/>
    </row>
    <row r="3" spans="1:10" ht="18.600000000000001">
      <c r="A3" s="120" t="s">
        <v>115</v>
      </c>
      <c r="B3" s="120"/>
      <c r="C3" s="120"/>
      <c r="D3" s="120"/>
      <c r="E3" s="120"/>
      <c r="F3" s="120"/>
      <c r="G3" s="120"/>
      <c r="H3" s="120"/>
      <c r="I3" s="120"/>
      <c r="J3" s="120"/>
    </row>
    <row r="4" spans="1:10" ht="20.399999999999999">
      <c r="A4" s="84" t="s">
        <v>92</v>
      </c>
      <c r="B4" s="84"/>
      <c r="C4" s="84"/>
      <c r="D4" s="84"/>
      <c r="E4" s="84"/>
      <c r="F4" s="84"/>
      <c r="G4" s="84"/>
      <c r="H4" s="84"/>
      <c r="I4" s="84"/>
      <c r="J4" s="84"/>
    </row>
    <row r="5" spans="1:10" ht="16.5" customHeight="1" thickBot="1">
      <c r="A5" s="13"/>
      <c r="B5" s="119"/>
      <c r="C5" s="119"/>
      <c r="D5" s="119"/>
      <c r="E5" s="108" t="s">
        <v>96</v>
      </c>
      <c r="F5" s="108"/>
      <c r="G5" s="108"/>
      <c r="H5" s="108" t="s">
        <v>116</v>
      </c>
      <c r="I5" s="108"/>
      <c r="J5" s="108"/>
    </row>
    <row r="6" spans="1:10" ht="38.25" customHeight="1" thickBot="1">
      <c r="A6" s="27" t="s">
        <v>40</v>
      </c>
      <c r="B6" s="20" t="s">
        <v>49</v>
      </c>
      <c r="C6" s="20" t="s">
        <v>25</v>
      </c>
      <c r="D6" s="20" t="s">
        <v>38</v>
      </c>
      <c r="E6" s="20" t="s">
        <v>67</v>
      </c>
      <c r="F6" s="20" t="s">
        <v>45</v>
      </c>
      <c r="G6" s="20" t="s">
        <v>50</v>
      </c>
      <c r="H6" s="20" t="s">
        <v>67</v>
      </c>
      <c r="I6" s="20" t="s">
        <v>45</v>
      </c>
      <c r="J6" s="20" t="s">
        <v>50</v>
      </c>
    </row>
    <row r="7" spans="1:10">
      <c r="A7" s="56" t="s">
        <v>287</v>
      </c>
      <c r="B7" s="56" t="s">
        <v>116</v>
      </c>
      <c r="C7" s="56" t="s">
        <v>333</v>
      </c>
      <c r="D7" s="58">
        <v>23</v>
      </c>
      <c r="E7" s="56">
        <v>101415297</v>
      </c>
      <c r="F7" s="56">
        <v>0</v>
      </c>
      <c r="G7" s="56">
        <v>101415297</v>
      </c>
      <c r="H7" s="56">
        <v>504004095</v>
      </c>
      <c r="I7" s="56">
        <v>0</v>
      </c>
      <c r="J7" s="56">
        <v>504004095</v>
      </c>
    </row>
    <row r="8" spans="1:10">
      <c r="A8" s="56" t="s">
        <v>253</v>
      </c>
      <c r="B8" s="56" t="s">
        <v>358</v>
      </c>
      <c r="C8" s="56" t="s">
        <v>311</v>
      </c>
      <c r="D8" s="58">
        <v>18</v>
      </c>
      <c r="E8" s="56">
        <v>87003353</v>
      </c>
      <c r="F8" s="56">
        <v>0</v>
      </c>
      <c r="G8" s="56">
        <v>87003353</v>
      </c>
      <c r="H8" s="56">
        <v>342457347</v>
      </c>
      <c r="I8" s="56">
        <v>0</v>
      </c>
      <c r="J8" s="56">
        <v>342457347</v>
      </c>
    </row>
    <row r="9" spans="1:10">
      <c r="A9" s="56" t="s">
        <v>286</v>
      </c>
      <c r="B9" s="56" t="s">
        <v>359</v>
      </c>
      <c r="C9" s="56" t="s">
        <v>353</v>
      </c>
      <c r="D9" s="58">
        <v>23</v>
      </c>
      <c r="E9" s="56">
        <v>1653979048</v>
      </c>
      <c r="F9" s="56">
        <v>0</v>
      </c>
      <c r="G9" s="56">
        <v>1653979048</v>
      </c>
      <c r="H9" s="56">
        <v>11472789527</v>
      </c>
      <c r="I9" s="56">
        <v>0</v>
      </c>
      <c r="J9" s="56">
        <v>11472789527</v>
      </c>
    </row>
    <row r="10" spans="1:10">
      <c r="A10" s="56" t="s">
        <v>266</v>
      </c>
      <c r="B10" s="56" t="s">
        <v>360</v>
      </c>
      <c r="C10" s="56" t="s">
        <v>319</v>
      </c>
      <c r="D10" s="58">
        <v>23</v>
      </c>
      <c r="E10" s="56">
        <v>94008561</v>
      </c>
      <c r="F10" s="56">
        <v>0</v>
      </c>
      <c r="G10" s="56">
        <v>94008561</v>
      </c>
      <c r="H10" s="56">
        <v>207951113</v>
      </c>
      <c r="I10" s="56">
        <v>0</v>
      </c>
      <c r="J10" s="56">
        <v>207951113</v>
      </c>
    </row>
    <row r="11" spans="1:10">
      <c r="A11" s="56" t="s">
        <v>239</v>
      </c>
      <c r="B11" s="56" t="s">
        <v>361</v>
      </c>
      <c r="C11" s="56" t="s">
        <v>331</v>
      </c>
      <c r="D11" s="58">
        <v>23</v>
      </c>
      <c r="E11" s="56">
        <v>301625046</v>
      </c>
      <c r="F11" s="56">
        <v>0</v>
      </c>
      <c r="G11" s="56">
        <v>301625046</v>
      </c>
      <c r="H11" s="56">
        <v>3030105467</v>
      </c>
      <c r="I11" s="56">
        <v>0</v>
      </c>
      <c r="J11" s="56">
        <v>3030105467</v>
      </c>
    </row>
    <row r="12" spans="1:10">
      <c r="A12" s="56" t="s">
        <v>260</v>
      </c>
      <c r="B12" s="56" t="s">
        <v>360</v>
      </c>
      <c r="C12" s="56" t="s">
        <v>319</v>
      </c>
      <c r="D12" s="58">
        <v>23</v>
      </c>
      <c r="E12" s="56">
        <v>84607706</v>
      </c>
      <c r="F12" s="56">
        <v>0</v>
      </c>
      <c r="G12" s="56">
        <v>84607706</v>
      </c>
      <c r="H12" s="56">
        <v>419328011</v>
      </c>
      <c r="I12" s="56">
        <v>0</v>
      </c>
      <c r="J12" s="56">
        <v>419328011</v>
      </c>
    </row>
    <row r="13" spans="1:10">
      <c r="A13" s="56" t="s">
        <v>256</v>
      </c>
      <c r="B13" s="56" t="s">
        <v>362</v>
      </c>
      <c r="C13" s="56" t="s">
        <v>335</v>
      </c>
      <c r="D13" s="58">
        <v>21</v>
      </c>
      <c r="E13" s="56">
        <v>89802329</v>
      </c>
      <c r="F13" s="56">
        <v>0</v>
      </c>
      <c r="G13" s="56">
        <v>89802329</v>
      </c>
      <c r="H13" s="56">
        <v>692944034</v>
      </c>
      <c r="I13" s="56">
        <v>0</v>
      </c>
      <c r="J13" s="56">
        <v>692944034</v>
      </c>
    </row>
    <row r="14" spans="1:10">
      <c r="A14" s="56" t="s">
        <v>248</v>
      </c>
      <c r="B14" s="56" t="s">
        <v>363</v>
      </c>
      <c r="C14" s="56" t="s">
        <v>355</v>
      </c>
      <c r="D14" s="58">
        <v>18</v>
      </c>
      <c r="E14" s="56">
        <v>86929998</v>
      </c>
      <c r="F14" s="56">
        <v>0</v>
      </c>
      <c r="G14" s="56">
        <v>86929998</v>
      </c>
      <c r="H14" s="56">
        <v>772703678</v>
      </c>
      <c r="I14" s="56">
        <v>0</v>
      </c>
      <c r="J14" s="56">
        <v>772703678</v>
      </c>
    </row>
    <row r="15" spans="1:10">
      <c r="A15" s="56" t="s">
        <v>283</v>
      </c>
      <c r="B15" s="56" t="s">
        <v>364</v>
      </c>
      <c r="C15" s="56" t="s">
        <v>345</v>
      </c>
      <c r="D15" s="58">
        <v>23</v>
      </c>
      <c r="E15" s="56">
        <v>47541147</v>
      </c>
      <c r="F15" s="56">
        <v>0</v>
      </c>
      <c r="G15" s="56">
        <v>47541147</v>
      </c>
      <c r="H15" s="56">
        <v>323683951</v>
      </c>
      <c r="I15" s="56">
        <v>0</v>
      </c>
      <c r="J15" s="56">
        <v>323683951</v>
      </c>
    </row>
    <row r="16" spans="1:10">
      <c r="A16" s="56" t="s">
        <v>255</v>
      </c>
      <c r="B16" s="56" t="s">
        <v>365</v>
      </c>
      <c r="C16" s="56" t="s">
        <v>337</v>
      </c>
      <c r="D16" s="58">
        <v>23</v>
      </c>
      <c r="E16" s="56">
        <v>197489622</v>
      </c>
      <c r="F16" s="56">
        <v>0</v>
      </c>
      <c r="G16" s="56">
        <v>197489622</v>
      </c>
      <c r="H16" s="56">
        <v>1711014067</v>
      </c>
      <c r="I16" s="56">
        <v>0</v>
      </c>
      <c r="J16" s="56">
        <v>1711014067</v>
      </c>
    </row>
    <row r="17" spans="1:10">
      <c r="A17" s="56" t="s">
        <v>268</v>
      </c>
      <c r="B17" s="56" t="s">
        <v>366</v>
      </c>
      <c r="C17" s="56" t="s">
        <v>305</v>
      </c>
      <c r="D17" s="58">
        <v>26</v>
      </c>
      <c r="E17" s="56">
        <v>390587760</v>
      </c>
      <c r="F17" s="56">
        <v>0</v>
      </c>
      <c r="G17" s="56">
        <v>390587760</v>
      </c>
      <c r="H17" s="56">
        <v>394190561</v>
      </c>
      <c r="I17" s="56">
        <v>0</v>
      </c>
      <c r="J17" s="56">
        <v>394190561</v>
      </c>
    </row>
    <row r="18" spans="1:10">
      <c r="A18" s="56" t="s">
        <v>282</v>
      </c>
      <c r="B18" s="56" t="s">
        <v>367</v>
      </c>
      <c r="C18" s="56" t="s">
        <v>313</v>
      </c>
      <c r="D18" s="58">
        <v>23</v>
      </c>
      <c r="E18" s="56">
        <v>100416880</v>
      </c>
      <c r="F18" s="56">
        <v>0</v>
      </c>
      <c r="G18" s="56">
        <v>100416880</v>
      </c>
      <c r="H18" s="56">
        <v>606348616</v>
      </c>
      <c r="I18" s="56">
        <v>0</v>
      </c>
      <c r="J18" s="56">
        <v>606348616</v>
      </c>
    </row>
    <row r="19" spans="1:10">
      <c r="A19" s="56" t="s">
        <v>250</v>
      </c>
      <c r="B19" s="56" t="s">
        <v>359</v>
      </c>
      <c r="C19" s="56" t="s">
        <v>325</v>
      </c>
      <c r="D19" s="58">
        <v>18</v>
      </c>
      <c r="E19" s="56">
        <v>54752964</v>
      </c>
      <c r="F19" s="56">
        <v>0</v>
      </c>
      <c r="G19" s="56">
        <v>54752964</v>
      </c>
      <c r="H19" s="56">
        <v>397887903</v>
      </c>
      <c r="I19" s="56">
        <v>0</v>
      </c>
      <c r="J19" s="56">
        <v>397887903</v>
      </c>
    </row>
    <row r="20" spans="1:10">
      <c r="A20" s="56" t="s">
        <v>234</v>
      </c>
      <c r="B20" s="56" t="s">
        <v>368</v>
      </c>
      <c r="C20" s="56" t="s">
        <v>307</v>
      </c>
      <c r="D20" s="58">
        <v>18</v>
      </c>
      <c r="E20" s="56">
        <v>153303256</v>
      </c>
      <c r="F20" s="56">
        <v>0</v>
      </c>
      <c r="G20" s="56">
        <v>153303256</v>
      </c>
      <c r="H20" s="56">
        <v>1035364704</v>
      </c>
      <c r="I20" s="56">
        <v>0</v>
      </c>
      <c r="J20" s="56">
        <v>1035364704</v>
      </c>
    </row>
    <row r="21" spans="1:10">
      <c r="A21" s="56" t="s">
        <v>244</v>
      </c>
      <c r="B21" s="56" t="s">
        <v>369</v>
      </c>
      <c r="C21" s="56" t="s">
        <v>339</v>
      </c>
      <c r="D21" s="58">
        <v>18</v>
      </c>
      <c r="E21" s="56">
        <v>3357936987</v>
      </c>
      <c r="F21" s="56">
        <v>0</v>
      </c>
      <c r="G21" s="56">
        <v>3357936987</v>
      </c>
      <c r="H21" s="56">
        <v>29260529180</v>
      </c>
      <c r="I21" s="56">
        <v>0</v>
      </c>
      <c r="J21" s="56">
        <v>29260529180</v>
      </c>
    </row>
    <row r="22" spans="1:10">
      <c r="A22" s="56" t="s">
        <v>263</v>
      </c>
      <c r="B22" s="56" t="s">
        <v>370</v>
      </c>
      <c r="C22" s="56" t="s">
        <v>329</v>
      </c>
      <c r="D22" s="58">
        <v>20.5</v>
      </c>
      <c r="E22" s="56">
        <v>1721849001</v>
      </c>
      <c r="F22" s="56">
        <v>0</v>
      </c>
      <c r="G22" s="56">
        <v>1721849001</v>
      </c>
      <c r="H22" s="56">
        <v>13931372479</v>
      </c>
      <c r="I22" s="56">
        <v>0</v>
      </c>
      <c r="J22" s="56">
        <v>13931372479</v>
      </c>
    </row>
    <row r="23" spans="1:10">
      <c r="A23" s="56" t="s">
        <v>284</v>
      </c>
      <c r="B23" s="56" t="s">
        <v>323</v>
      </c>
      <c r="C23" s="56" t="s">
        <v>323</v>
      </c>
      <c r="D23" s="58">
        <v>20.5</v>
      </c>
      <c r="E23" s="56">
        <v>85168607</v>
      </c>
      <c r="F23" s="56">
        <v>0</v>
      </c>
      <c r="G23" s="56">
        <v>85168607</v>
      </c>
      <c r="H23" s="56">
        <v>368687993</v>
      </c>
      <c r="I23" s="56">
        <v>0</v>
      </c>
      <c r="J23" s="56">
        <v>368687993</v>
      </c>
    </row>
    <row r="24" spans="1:10">
      <c r="A24" s="56" t="s">
        <v>280</v>
      </c>
      <c r="B24" s="56" t="s">
        <v>341</v>
      </c>
      <c r="C24" s="56" t="s">
        <v>341</v>
      </c>
      <c r="D24" s="58">
        <v>23</v>
      </c>
      <c r="E24" s="56">
        <v>413648524</v>
      </c>
      <c r="F24" s="56">
        <v>0</v>
      </c>
      <c r="G24" s="56">
        <v>413648524</v>
      </c>
      <c r="H24" s="56">
        <v>3283044178</v>
      </c>
      <c r="I24" s="56">
        <v>0</v>
      </c>
      <c r="J24" s="56">
        <v>3283044178</v>
      </c>
    </row>
    <row r="25" spans="1:10">
      <c r="A25" s="56" t="s">
        <v>271</v>
      </c>
      <c r="B25" s="56" t="s">
        <v>371</v>
      </c>
      <c r="C25" s="56" t="s">
        <v>343</v>
      </c>
      <c r="D25" s="58">
        <v>23</v>
      </c>
      <c r="E25" s="56">
        <v>102697794</v>
      </c>
      <c r="F25" s="56">
        <v>0</v>
      </c>
      <c r="G25" s="56">
        <v>102697794</v>
      </c>
      <c r="H25" s="56">
        <v>293546356</v>
      </c>
      <c r="I25" s="56">
        <v>0</v>
      </c>
      <c r="J25" s="56">
        <v>293546356</v>
      </c>
    </row>
    <row r="26" spans="1:10">
      <c r="A26" s="56" t="s">
        <v>251</v>
      </c>
      <c r="B26" s="56" t="s">
        <v>372</v>
      </c>
      <c r="C26" s="56" t="s">
        <v>309</v>
      </c>
      <c r="D26" s="58">
        <v>23</v>
      </c>
      <c r="E26" s="56">
        <v>82695439</v>
      </c>
      <c r="F26" s="56">
        <v>0</v>
      </c>
      <c r="G26" s="56">
        <v>82695439</v>
      </c>
      <c r="H26" s="56">
        <v>508056457</v>
      </c>
      <c r="I26" s="56">
        <v>0</v>
      </c>
      <c r="J26" s="56">
        <v>508056457</v>
      </c>
    </row>
    <row r="27" spans="1:10">
      <c r="A27" s="56" t="s">
        <v>261</v>
      </c>
      <c r="B27" s="56" t="s">
        <v>373</v>
      </c>
      <c r="C27" s="56" t="s">
        <v>300</v>
      </c>
      <c r="D27" s="58">
        <v>23</v>
      </c>
      <c r="E27" s="56">
        <v>28499504</v>
      </c>
      <c r="F27" s="56">
        <v>0</v>
      </c>
      <c r="G27" s="56">
        <v>28499504</v>
      </c>
      <c r="H27" s="56">
        <v>245003911</v>
      </c>
      <c r="I27" s="56">
        <v>0</v>
      </c>
      <c r="J27" s="56">
        <v>245003911</v>
      </c>
    </row>
    <row r="28" spans="1:10">
      <c r="A28" s="56" t="s">
        <v>279</v>
      </c>
      <c r="B28" s="56" t="s">
        <v>374</v>
      </c>
      <c r="C28" s="56" t="s">
        <v>351</v>
      </c>
      <c r="D28" s="58">
        <v>23</v>
      </c>
      <c r="E28" s="56">
        <v>75196120</v>
      </c>
      <c r="F28" s="56">
        <v>0</v>
      </c>
      <c r="G28" s="56">
        <v>75196120</v>
      </c>
      <c r="H28" s="56">
        <v>75196120</v>
      </c>
      <c r="I28" s="56">
        <v>0</v>
      </c>
      <c r="J28" s="56">
        <v>75196120</v>
      </c>
    </row>
    <row r="29" spans="1:10">
      <c r="A29" s="56" t="s">
        <v>276</v>
      </c>
      <c r="B29" s="56" t="s">
        <v>375</v>
      </c>
      <c r="C29" s="56" t="s">
        <v>347</v>
      </c>
      <c r="D29" s="58">
        <v>23</v>
      </c>
      <c r="E29" s="56">
        <v>88503336</v>
      </c>
      <c r="F29" s="56">
        <v>0</v>
      </c>
      <c r="G29" s="56">
        <v>88503336</v>
      </c>
      <c r="H29" s="56">
        <v>135971436</v>
      </c>
      <c r="I29" s="56">
        <v>0</v>
      </c>
      <c r="J29" s="56">
        <v>135971436</v>
      </c>
    </row>
    <row r="30" spans="1:10">
      <c r="A30" s="56" t="s">
        <v>236</v>
      </c>
      <c r="B30" s="56" t="s">
        <v>376</v>
      </c>
      <c r="C30" s="56" t="s">
        <v>315</v>
      </c>
      <c r="D30" s="58">
        <v>23</v>
      </c>
      <c r="E30" s="56">
        <v>106407382</v>
      </c>
      <c r="F30" s="56">
        <v>0</v>
      </c>
      <c r="G30" s="56">
        <v>106407382</v>
      </c>
      <c r="H30" s="56">
        <v>153194178</v>
      </c>
      <c r="I30" s="56">
        <v>0</v>
      </c>
      <c r="J30" s="56">
        <v>153194178</v>
      </c>
    </row>
    <row r="31" spans="1:10">
      <c r="A31" s="56" t="s">
        <v>242</v>
      </c>
      <c r="B31" s="56" t="s">
        <v>377</v>
      </c>
      <c r="C31" s="56" t="s">
        <v>321</v>
      </c>
      <c r="D31" s="58">
        <v>23</v>
      </c>
      <c r="E31" s="56">
        <v>49972735</v>
      </c>
      <c r="F31" s="56">
        <v>0</v>
      </c>
      <c r="G31" s="56">
        <v>49972735</v>
      </c>
      <c r="H31" s="56">
        <v>95203342</v>
      </c>
      <c r="I31" s="56">
        <v>0</v>
      </c>
      <c r="J31" s="56">
        <v>95203342</v>
      </c>
    </row>
    <row r="32" spans="1:10">
      <c r="A32" s="56" t="s">
        <v>274</v>
      </c>
      <c r="B32" s="56" t="s">
        <v>378</v>
      </c>
      <c r="C32" s="56" t="s">
        <v>302</v>
      </c>
      <c r="D32" s="58">
        <v>23</v>
      </c>
      <c r="E32" s="56">
        <v>45450806</v>
      </c>
      <c r="F32" s="56">
        <v>0</v>
      </c>
      <c r="G32" s="56">
        <v>45450806</v>
      </c>
      <c r="H32" s="56">
        <v>89504344</v>
      </c>
      <c r="I32" s="56">
        <v>0</v>
      </c>
      <c r="J32" s="56">
        <v>89504344</v>
      </c>
    </row>
    <row r="33" spans="1:10">
      <c r="A33" s="56" t="s">
        <v>277</v>
      </c>
      <c r="B33" s="56" t="s">
        <v>360</v>
      </c>
      <c r="C33" s="56" t="s">
        <v>317</v>
      </c>
      <c r="D33" s="58">
        <v>23</v>
      </c>
      <c r="E33" s="56">
        <v>15783452</v>
      </c>
      <c r="F33" s="56">
        <v>0</v>
      </c>
      <c r="G33" s="56">
        <v>15783452</v>
      </c>
      <c r="H33" s="56">
        <v>59444634</v>
      </c>
      <c r="I33" s="56">
        <v>0</v>
      </c>
      <c r="J33" s="56">
        <v>59444634</v>
      </c>
    </row>
    <row r="34" spans="1:10">
      <c r="A34" s="56" t="s">
        <v>272</v>
      </c>
      <c r="B34" s="56" t="s">
        <v>379</v>
      </c>
      <c r="C34" s="56" t="s">
        <v>349</v>
      </c>
      <c r="D34" s="58">
        <v>23</v>
      </c>
      <c r="E34" s="56">
        <v>35282141694</v>
      </c>
      <c r="F34" s="56">
        <v>0</v>
      </c>
      <c r="G34" s="56">
        <v>35282141694</v>
      </c>
      <c r="H34" s="56">
        <v>81503346119</v>
      </c>
      <c r="I34" s="56">
        <v>0</v>
      </c>
      <c r="J34" s="56">
        <v>81503346119</v>
      </c>
    </row>
    <row r="35" spans="1:10">
      <c r="A35" s="56" t="s">
        <v>246</v>
      </c>
      <c r="B35" s="56" t="s">
        <v>380</v>
      </c>
      <c r="C35" s="56" t="s">
        <v>297</v>
      </c>
      <c r="D35" s="58">
        <v>23</v>
      </c>
      <c r="E35" s="56">
        <v>201346556</v>
      </c>
      <c r="F35" s="56">
        <v>0</v>
      </c>
      <c r="G35" s="56">
        <v>201346556</v>
      </c>
      <c r="H35" s="56">
        <v>1063620924</v>
      </c>
      <c r="I35" s="56">
        <v>0</v>
      </c>
      <c r="J35" s="56">
        <v>1063620924</v>
      </c>
    </row>
    <row r="36" spans="1:10">
      <c r="A36" s="56" t="s">
        <v>264</v>
      </c>
      <c r="B36" s="56" t="s">
        <v>364</v>
      </c>
      <c r="C36" s="56" t="s">
        <v>357</v>
      </c>
      <c r="D36" s="58">
        <v>23</v>
      </c>
      <c r="E36" s="56">
        <v>198088113</v>
      </c>
      <c r="F36" s="56">
        <v>0</v>
      </c>
      <c r="G36" s="56">
        <v>198088113</v>
      </c>
      <c r="H36" s="56">
        <v>1250953550</v>
      </c>
      <c r="I36" s="56">
        <v>0</v>
      </c>
      <c r="J36" s="56">
        <v>1250953550</v>
      </c>
    </row>
    <row r="37" spans="1:10">
      <c r="A37" s="56" t="s">
        <v>285</v>
      </c>
      <c r="B37" s="56" t="s">
        <v>363</v>
      </c>
      <c r="C37" s="56" t="s">
        <v>381</v>
      </c>
      <c r="D37" s="58">
        <v>18</v>
      </c>
      <c r="H37" s="56">
        <v>674053279</v>
      </c>
      <c r="I37" s="56">
        <v>0</v>
      </c>
      <c r="J37" s="56">
        <v>674053279</v>
      </c>
    </row>
    <row r="38" spans="1:10">
      <c r="A38" s="56" t="s">
        <v>237</v>
      </c>
      <c r="B38" s="56" t="s">
        <v>382</v>
      </c>
      <c r="C38" s="56" t="s">
        <v>383</v>
      </c>
      <c r="D38" s="58">
        <v>18.5</v>
      </c>
      <c r="H38" s="56">
        <v>5615766883</v>
      </c>
      <c r="I38" s="56">
        <v>0</v>
      </c>
      <c r="J38" s="56">
        <v>5615766883</v>
      </c>
    </row>
    <row r="39" spans="1:10">
      <c r="A39" s="56" t="s">
        <v>241</v>
      </c>
      <c r="B39" s="56" t="s">
        <v>363</v>
      </c>
      <c r="C39" s="56" t="s">
        <v>384</v>
      </c>
      <c r="D39" s="58">
        <v>18</v>
      </c>
      <c r="H39" s="56">
        <v>958566393</v>
      </c>
      <c r="I39" s="56">
        <v>0</v>
      </c>
      <c r="J39" s="56">
        <v>958566393</v>
      </c>
    </row>
    <row r="40" spans="1:10">
      <c r="A40" s="56" t="s">
        <v>269</v>
      </c>
      <c r="B40" s="56" t="s">
        <v>363</v>
      </c>
      <c r="C40" s="56" t="s">
        <v>385</v>
      </c>
      <c r="D40" s="58">
        <v>18</v>
      </c>
      <c r="H40" s="56">
        <v>85798076</v>
      </c>
      <c r="I40" s="56">
        <v>0</v>
      </c>
      <c r="J40" s="56">
        <v>85798076</v>
      </c>
    </row>
    <row r="41" spans="1:10" ht="17.399999999999999" thickBot="1">
      <c r="A41" s="57" t="s">
        <v>2</v>
      </c>
      <c r="B41" s="59"/>
      <c r="C41" s="59"/>
      <c r="D41" s="59"/>
      <c r="E41" s="57">
        <f t="shared" ref="E41:J41" si="0">SUM(E7:E40)</f>
        <v>45298849017</v>
      </c>
      <c r="F41" s="57">
        <f t="shared" si="0"/>
        <v>0</v>
      </c>
      <c r="G41" s="57">
        <f t="shared" si="0"/>
        <v>45298849017</v>
      </c>
      <c r="H41" s="57">
        <f t="shared" si="0"/>
        <v>161561632906</v>
      </c>
      <c r="I41" s="57">
        <f t="shared" si="0"/>
        <v>0</v>
      </c>
      <c r="J41" s="57">
        <f t="shared" si="0"/>
        <v>161561632906</v>
      </c>
    </row>
    <row r="42" spans="1:10" ht="17.399999999999999" thickTop="1"/>
    <row r="43" spans="1:10">
      <c r="A43" s="56" t="s">
        <v>386</v>
      </c>
    </row>
  </sheetData>
  <mergeCells count="7">
    <mergeCell ref="B5:D5"/>
    <mergeCell ref="E5:G5"/>
    <mergeCell ref="H5:J5"/>
    <mergeCell ref="A1:J1"/>
    <mergeCell ref="A2:J2"/>
    <mergeCell ref="A3:J3"/>
    <mergeCell ref="A4:J4"/>
  </mergeCells>
  <pageMargins left="0.7" right="0.7" top="0.75" bottom="0.75" header="0.3" footer="0.3"/>
  <pageSetup orientation="landscape" horizontalDpi="4294967295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3"/>
  <sheetViews>
    <sheetView rightToLeft="1" zoomScaleNormal="100" workbookViewId="0">
      <selection activeCell="J10" sqref="J10"/>
    </sheetView>
  </sheetViews>
  <sheetFormatPr defaultRowHeight="16.8"/>
  <cols>
    <col min="1" max="1" width="34" style="7" customWidth="1"/>
    <col min="2" max="2" width="23.6640625" style="7" customWidth="1"/>
    <col min="3" max="3" width="20.33203125" style="7" customWidth="1"/>
    <col min="4" max="4" width="22" style="7" customWidth="1"/>
    <col min="5" max="5" width="21.44140625" style="7" customWidth="1"/>
    <col min="6" max="6" width="16.5546875" style="7" customWidth="1"/>
    <col min="7" max="7" width="21.33203125" style="7" customWidth="1"/>
    <col min="8" max="16384" width="8.88671875" style="7"/>
  </cols>
  <sheetData>
    <row r="1" spans="1:7" ht="18.600000000000001">
      <c r="A1" s="120" t="s">
        <v>114</v>
      </c>
      <c r="B1" s="120"/>
      <c r="C1" s="120"/>
      <c r="D1" s="120"/>
      <c r="E1" s="120"/>
      <c r="F1" s="120"/>
      <c r="G1" s="120"/>
    </row>
    <row r="2" spans="1:7" ht="18.600000000000001">
      <c r="A2" s="120" t="s">
        <v>66</v>
      </c>
      <c r="B2" s="120"/>
      <c r="C2" s="120"/>
      <c r="D2" s="120"/>
      <c r="E2" s="120"/>
      <c r="F2" s="120"/>
      <c r="G2" s="120"/>
    </row>
    <row r="3" spans="1:7" ht="18.600000000000001">
      <c r="A3" s="120" t="s">
        <v>115</v>
      </c>
      <c r="B3" s="120"/>
      <c r="C3" s="120"/>
      <c r="D3" s="120"/>
      <c r="E3" s="120"/>
      <c r="F3" s="120"/>
      <c r="G3" s="120"/>
    </row>
    <row r="4" spans="1:7" ht="20.399999999999999">
      <c r="A4" s="84" t="s">
        <v>93</v>
      </c>
      <c r="B4" s="84"/>
      <c r="C4" s="84"/>
      <c r="D4" s="84"/>
      <c r="E4" s="84"/>
      <c r="F4" s="84"/>
      <c r="G4" s="84"/>
    </row>
    <row r="5" spans="1:7" ht="16.5" customHeight="1" thickBot="1">
      <c r="A5" s="13"/>
      <c r="B5" s="108" t="s">
        <v>96</v>
      </c>
      <c r="C5" s="108"/>
      <c r="D5" s="108"/>
      <c r="E5" s="108" t="s">
        <v>116</v>
      </c>
      <c r="F5" s="108"/>
      <c r="G5" s="108"/>
    </row>
    <row r="6" spans="1:7" ht="38.25" customHeight="1" thickBot="1">
      <c r="A6" s="27" t="s">
        <v>40</v>
      </c>
      <c r="B6" s="20" t="s">
        <v>67</v>
      </c>
      <c r="C6" s="20" t="s">
        <v>45</v>
      </c>
      <c r="D6" s="20" t="s">
        <v>50</v>
      </c>
      <c r="E6" s="20" t="s">
        <v>67</v>
      </c>
      <c r="F6" s="20" t="s">
        <v>45</v>
      </c>
      <c r="G6" s="20" t="s">
        <v>50</v>
      </c>
    </row>
    <row r="7" spans="1:7">
      <c r="A7" s="56" t="s">
        <v>121</v>
      </c>
      <c r="B7" s="56">
        <v>262063636</v>
      </c>
      <c r="C7" s="56">
        <v>0</v>
      </c>
      <c r="D7" s="56">
        <v>262063636</v>
      </c>
      <c r="E7" s="56">
        <v>1662377527</v>
      </c>
      <c r="F7" s="56">
        <v>0</v>
      </c>
      <c r="G7" s="56">
        <v>1662377527</v>
      </c>
    </row>
    <row r="8" spans="1:7">
      <c r="A8" s="56" t="s">
        <v>122</v>
      </c>
      <c r="B8" s="56">
        <v>124793</v>
      </c>
      <c r="C8" s="56">
        <v>0</v>
      </c>
      <c r="D8" s="56">
        <v>124793</v>
      </c>
      <c r="E8" s="56">
        <v>860386</v>
      </c>
      <c r="F8" s="56">
        <v>0</v>
      </c>
      <c r="G8" s="56">
        <v>860386</v>
      </c>
    </row>
    <row r="9" spans="1:7">
      <c r="A9" s="56" t="s">
        <v>123</v>
      </c>
      <c r="B9" s="56">
        <v>76924682</v>
      </c>
      <c r="C9" s="56">
        <v>0</v>
      </c>
      <c r="D9" s="56">
        <v>76924682</v>
      </c>
      <c r="E9" s="56">
        <v>5109822584</v>
      </c>
      <c r="F9" s="56">
        <v>0</v>
      </c>
      <c r="G9" s="56">
        <v>5109822584</v>
      </c>
    </row>
    <row r="10" spans="1:7">
      <c r="A10" s="56" t="s">
        <v>124</v>
      </c>
      <c r="B10" s="56">
        <v>24935262</v>
      </c>
      <c r="C10" s="56">
        <v>0</v>
      </c>
      <c r="D10" s="56">
        <v>24935262</v>
      </c>
      <c r="E10" s="56">
        <v>24935262</v>
      </c>
      <c r="F10" s="56">
        <v>0</v>
      </c>
      <c r="G10" s="56">
        <v>24935262</v>
      </c>
    </row>
    <row r="11" spans="1:7">
      <c r="A11" s="56" t="s">
        <v>125</v>
      </c>
      <c r="E11" s="56">
        <v>23792627</v>
      </c>
      <c r="F11" s="56">
        <v>0</v>
      </c>
      <c r="G11" s="56">
        <v>23792627</v>
      </c>
    </row>
    <row r="12" spans="1:7" ht="17.399999999999999" thickBot="1">
      <c r="A12" s="57" t="s">
        <v>2</v>
      </c>
      <c r="B12" s="57">
        <f t="shared" ref="B12:G12" si="0">SUM(B7:B11)</f>
        <v>364048373</v>
      </c>
      <c r="C12" s="57">
        <f t="shared" si="0"/>
        <v>0</v>
      </c>
      <c r="D12" s="57">
        <f t="shared" si="0"/>
        <v>364048373</v>
      </c>
      <c r="E12" s="57">
        <f t="shared" si="0"/>
        <v>6821788386</v>
      </c>
      <c r="F12" s="57">
        <f t="shared" si="0"/>
        <v>0</v>
      </c>
      <c r="G12" s="57">
        <f t="shared" si="0"/>
        <v>6821788386</v>
      </c>
    </row>
    <row r="13" spans="1:7" ht="17.399999999999999" thickTop="1"/>
  </sheetData>
  <mergeCells count="6">
    <mergeCell ref="A1:G1"/>
    <mergeCell ref="A2:G2"/>
    <mergeCell ref="A3:G3"/>
    <mergeCell ref="A4:G4"/>
    <mergeCell ref="B5:D5"/>
    <mergeCell ref="E5:G5"/>
  </mergeCells>
  <pageMargins left="0.7" right="0.7" top="0.75" bottom="0.75" header="0.3" footer="0.3"/>
  <pageSetup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7"/>
  <sheetViews>
    <sheetView rightToLeft="1" topLeftCell="A16" zoomScale="85" zoomScaleNormal="85" zoomScaleSheetLayoutView="100" workbookViewId="0">
      <selection activeCell="N43" sqref="K43:N43"/>
    </sheetView>
  </sheetViews>
  <sheetFormatPr defaultColWidth="9.109375" defaultRowHeight="16.2"/>
  <cols>
    <col min="1" max="1" width="22.88671875" style="5" customWidth="1"/>
    <col min="2" max="2" width="12.44140625" style="5" customWidth="1"/>
    <col min="3" max="4" width="19.88671875" style="5" customWidth="1"/>
    <col min="5" max="5" width="11.88671875" style="5" customWidth="1"/>
    <col min="6" max="6" width="11.44140625" style="5" customWidth="1"/>
    <col min="7" max="7" width="20.88671875" style="5" customWidth="1"/>
    <col min="8" max="8" width="12.88671875" style="5" customWidth="1"/>
    <col min="9" max="9" width="16" style="5" customWidth="1"/>
    <col min="10" max="10" width="16.33203125" style="5" customWidth="1"/>
    <col min="11" max="11" width="14" style="5" customWidth="1"/>
    <col min="12" max="12" width="21.88671875" style="5" customWidth="1"/>
    <col min="13" max="13" width="20" style="5" customWidth="1"/>
    <col min="14" max="14" width="13.44140625" style="5" customWidth="1"/>
    <col min="15" max="15" width="9.109375" style="5"/>
    <col min="16" max="16" width="18" style="5" bestFit="1" customWidth="1"/>
    <col min="17" max="16384" width="9.109375" style="5"/>
  </cols>
  <sheetData>
    <row r="1" spans="1:16" ht="20.399999999999999">
      <c r="A1" s="83" t="s">
        <v>114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1:16" ht="20.399999999999999">
      <c r="A2" s="83" t="s">
        <v>61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</row>
    <row r="3" spans="1:16" ht="20.399999999999999">
      <c r="A3" s="83" t="s">
        <v>115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</row>
    <row r="4" spans="1:16" ht="20.399999999999999">
      <c r="A4" s="84" t="s">
        <v>28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</row>
    <row r="5" spans="1:16" ht="20.399999999999999">
      <c r="A5" s="84" t="s">
        <v>29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</row>
    <row r="7" spans="1:16" ht="18.75" customHeight="1" thickBot="1">
      <c r="A7" s="47"/>
      <c r="B7" s="85" t="s">
        <v>189</v>
      </c>
      <c r="C7" s="85"/>
      <c r="D7" s="85"/>
      <c r="E7" s="12"/>
      <c r="F7" s="86" t="s">
        <v>9</v>
      </c>
      <c r="G7" s="86"/>
      <c r="H7" s="86"/>
      <c r="I7" s="86"/>
      <c r="J7" s="85" t="s">
        <v>116</v>
      </c>
      <c r="K7" s="85"/>
      <c r="L7" s="85"/>
      <c r="M7" s="85"/>
      <c r="N7" s="85"/>
    </row>
    <row r="8" spans="1:16" ht="17.25" customHeight="1">
      <c r="A8" s="87" t="s">
        <v>1</v>
      </c>
      <c r="B8" s="89" t="s">
        <v>3</v>
      </c>
      <c r="C8" s="89" t="s">
        <v>0</v>
      </c>
      <c r="D8" s="91" t="s">
        <v>23</v>
      </c>
      <c r="E8" s="92" t="s">
        <v>4</v>
      </c>
      <c r="F8" s="92"/>
      <c r="G8" s="92"/>
      <c r="H8" s="92" t="s">
        <v>5</v>
      </c>
      <c r="I8" s="92"/>
      <c r="J8" s="93" t="s">
        <v>3</v>
      </c>
      <c r="K8" s="91" t="s">
        <v>32</v>
      </c>
      <c r="L8" s="93" t="s">
        <v>0</v>
      </c>
      <c r="M8" s="91" t="s">
        <v>23</v>
      </c>
      <c r="N8" s="91" t="s">
        <v>26</v>
      </c>
    </row>
    <row r="9" spans="1:16" ht="20.25" customHeight="1" thickBot="1">
      <c r="A9" s="88"/>
      <c r="B9" s="90"/>
      <c r="C9" s="90"/>
      <c r="D9" s="88"/>
      <c r="E9" s="45" t="s">
        <v>94</v>
      </c>
      <c r="F9" s="42" t="s">
        <v>3</v>
      </c>
      <c r="G9" s="42" t="s">
        <v>0</v>
      </c>
      <c r="H9" s="42" t="s">
        <v>3</v>
      </c>
      <c r="I9" s="42" t="s">
        <v>60</v>
      </c>
      <c r="J9" s="90"/>
      <c r="K9" s="88"/>
      <c r="L9" s="90"/>
      <c r="M9" s="88"/>
      <c r="N9" s="88"/>
    </row>
    <row r="10" spans="1:16">
      <c r="A10" s="56" t="s">
        <v>156</v>
      </c>
      <c r="B10" s="56">
        <v>80702332</v>
      </c>
      <c r="C10" s="56">
        <v>219941024544</v>
      </c>
      <c r="D10" s="56">
        <v>121606625327</v>
      </c>
      <c r="E10" s="56">
        <v>0</v>
      </c>
      <c r="F10" s="56">
        <v>0</v>
      </c>
      <c r="G10" s="56">
        <v>0</v>
      </c>
      <c r="H10" s="56">
        <v>0</v>
      </c>
      <c r="I10" s="56">
        <v>0</v>
      </c>
      <c r="J10" s="56">
        <v>80702332</v>
      </c>
      <c r="K10" s="56">
        <v>1508</v>
      </c>
      <c r="L10" s="56">
        <v>219941024544</v>
      </c>
      <c r="M10" s="56">
        <v>121606625327</v>
      </c>
      <c r="N10" s="65">
        <v>7.4125605176652209E-4</v>
      </c>
      <c r="O10" s="72"/>
      <c r="P10" s="80"/>
    </row>
    <row r="11" spans="1:16">
      <c r="A11" s="56" t="s">
        <v>138</v>
      </c>
      <c r="B11" s="56">
        <v>14055558480</v>
      </c>
      <c r="C11" s="56">
        <v>5817851982567</v>
      </c>
      <c r="D11" s="56">
        <v>6629181592622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56">
        <v>14055558480</v>
      </c>
      <c r="K11" s="56">
        <v>451</v>
      </c>
      <c r="L11" s="56">
        <v>5817851982567</v>
      </c>
      <c r="M11" s="56">
        <v>6334239191255</v>
      </c>
      <c r="N11" s="65">
        <v>3.8610504330901498E-2</v>
      </c>
      <c r="O11" s="72"/>
      <c r="P11" s="80"/>
    </row>
    <row r="12" spans="1:16">
      <c r="A12" s="56" t="s">
        <v>135</v>
      </c>
      <c r="B12" s="56">
        <v>786519511</v>
      </c>
      <c r="C12" s="56">
        <v>2098835902894</v>
      </c>
      <c r="D12" s="56">
        <v>844079966128</v>
      </c>
      <c r="E12" s="56">
        <v>0</v>
      </c>
      <c r="F12" s="56">
        <v>0</v>
      </c>
      <c r="G12" s="56">
        <v>0</v>
      </c>
      <c r="H12" s="56">
        <v>0</v>
      </c>
      <c r="I12" s="56">
        <v>0</v>
      </c>
      <c r="J12" s="56">
        <v>786519511</v>
      </c>
      <c r="K12" s="56">
        <v>1017</v>
      </c>
      <c r="L12" s="56">
        <v>2098835902894</v>
      </c>
      <c r="M12" s="56">
        <v>799282426027</v>
      </c>
      <c r="N12" s="65">
        <v>4.8720448723084172E-3</v>
      </c>
      <c r="O12" s="72"/>
      <c r="P12" s="80"/>
    </row>
    <row r="13" spans="1:16">
      <c r="A13" s="56" t="s">
        <v>124</v>
      </c>
      <c r="B13" s="56">
        <v>17331007604</v>
      </c>
      <c r="C13" s="56">
        <v>22388472801770</v>
      </c>
      <c r="D13" s="56">
        <v>21699248555891</v>
      </c>
      <c r="E13" s="56">
        <v>0</v>
      </c>
      <c r="F13" s="56">
        <v>102100000</v>
      </c>
      <c r="G13" s="56">
        <v>124281808723</v>
      </c>
      <c r="H13" s="56">
        <v>0</v>
      </c>
      <c r="I13" s="56">
        <v>0</v>
      </c>
      <c r="J13" s="56">
        <v>17433107604</v>
      </c>
      <c r="K13" s="56">
        <v>1251</v>
      </c>
      <c r="L13" s="56">
        <v>22512754610493</v>
      </c>
      <c r="M13" s="56">
        <v>21792242911218</v>
      </c>
      <c r="N13" s="65">
        <v>0.13283513045501713</v>
      </c>
      <c r="O13" s="72"/>
      <c r="P13" s="80"/>
    </row>
    <row r="14" spans="1:16">
      <c r="A14" s="56" t="s">
        <v>133</v>
      </c>
      <c r="B14" s="56">
        <v>38895630</v>
      </c>
      <c r="C14" s="56">
        <v>225024543598</v>
      </c>
      <c r="D14" s="56">
        <v>110029842248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56">
        <v>38895630</v>
      </c>
      <c r="K14" s="56">
        <v>2980</v>
      </c>
      <c r="L14" s="56">
        <v>225024543598</v>
      </c>
      <c r="M14" s="56">
        <v>115820886577</v>
      </c>
      <c r="N14" s="65">
        <v>7.0598894480713374E-4</v>
      </c>
      <c r="O14" s="72"/>
      <c r="P14" s="80"/>
    </row>
    <row r="15" spans="1:16">
      <c r="A15" s="56" t="s">
        <v>288</v>
      </c>
      <c r="B15" s="56">
        <v>527253432</v>
      </c>
      <c r="C15" s="56">
        <v>1077147930561</v>
      </c>
      <c r="D15" s="56">
        <v>947808042186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527253432</v>
      </c>
      <c r="K15" s="56">
        <v>1679</v>
      </c>
      <c r="L15" s="56">
        <v>1077147930561</v>
      </c>
      <c r="M15" s="56">
        <v>884585715859</v>
      </c>
      <c r="N15" s="65">
        <v>5.3920130866514605E-3</v>
      </c>
      <c r="O15" s="72"/>
      <c r="P15" s="80"/>
    </row>
    <row r="16" spans="1:16">
      <c r="A16" s="56" t="s">
        <v>145</v>
      </c>
      <c r="B16" s="56">
        <v>6649924847</v>
      </c>
      <c r="C16" s="56">
        <v>7473858020684</v>
      </c>
      <c r="D16" s="56">
        <v>8232995050200</v>
      </c>
      <c r="E16" s="56">
        <v>0</v>
      </c>
      <c r="F16" s="56">
        <v>2419626</v>
      </c>
      <c r="G16" s="56">
        <v>2924181212</v>
      </c>
      <c r="H16" s="56">
        <v>0</v>
      </c>
      <c r="I16" s="56">
        <v>0</v>
      </c>
      <c r="J16" s="56">
        <v>6652344473</v>
      </c>
      <c r="K16" s="56">
        <v>1237</v>
      </c>
      <c r="L16" s="56">
        <v>7476782201896</v>
      </c>
      <c r="M16" s="56">
        <v>8222696111015</v>
      </c>
      <c r="N16" s="65">
        <v>5.0121638008925412E-2</v>
      </c>
      <c r="O16" s="72"/>
      <c r="P16" s="80"/>
    </row>
    <row r="17" spans="1:16">
      <c r="A17" s="56" t="s">
        <v>128</v>
      </c>
      <c r="B17" s="56">
        <v>1376744619</v>
      </c>
      <c r="C17" s="56">
        <v>3794364136328</v>
      </c>
      <c r="D17" s="56">
        <v>3919364437012</v>
      </c>
      <c r="E17" s="56">
        <v>423613732</v>
      </c>
      <c r="F17" s="56">
        <v>0</v>
      </c>
      <c r="G17" s="56">
        <v>0</v>
      </c>
      <c r="H17" s="56">
        <v>0</v>
      </c>
      <c r="I17" s="56">
        <v>0</v>
      </c>
      <c r="J17" s="56">
        <v>1800358351</v>
      </c>
      <c r="K17" s="56">
        <v>1944</v>
      </c>
      <c r="L17" s="56">
        <v>4217977868328</v>
      </c>
      <c r="M17" s="56">
        <v>3497236712902</v>
      </c>
      <c r="N17" s="65">
        <v>2.1317488836877493E-2</v>
      </c>
      <c r="O17" s="72"/>
      <c r="P17" s="80"/>
    </row>
    <row r="18" spans="1:16">
      <c r="A18" s="56" t="s">
        <v>153</v>
      </c>
      <c r="B18" s="56">
        <v>220690469</v>
      </c>
      <c r="C18" s="56">
        <v>832142650814</v>
      </c>
      <c r="D18" s="56">
        <v>714273168605</v>
      </c>
      <c r="E18" s="56">
        <v>0</v>
      </c>
      <c r="F18" s="56">
        <v>0</v>
      </c>
      <c r="G18" s="56">
        <v>0</v>
      </c>
      <c r="H18" s="56">
        <v>0</v>
      </c>
      <c r="I18" s="56">
        <v>0</v>
      </c>
      <c r="J18" s="56">
        <v>220690469</v>
      </c>
      <c r="K18" s="56">
        <v>3099</v>
      </c>
      <c r="L18" s="56">
        <v>832142650814</v>
      </c>
      <c r="M18" s="56">
        <v>683399984411</v>
      </c>
      <c r="N18" s="65">
        <v>4.1656807173097929E-3</v>
      </c>
      <c r="O18" s="72"/>
      <c r="P18" s="80"/>
    </row>
    <row r="19" spans="1:16">
      <c r="A19" s="56" t="s">
        <v>291</v>
      </c>
      <c r="B19" s="56">
        <v>180000000</v>
      </c>
      <c r="C19" s="56">
        <v>684000452541</v>
      </c>
      <c r="D19" s="56">
        <v>819276876000</v>
      </c>
      <c r="E19" s="56">
        <v>0</v>
      </c>
      <c r="F19" s="56">
        <v>0</v>
      </c>
      <c r="G19" s="56">
        <v>0</v>
      </c>
      <c r="H19" s="56">
        <v>0</v>
      </c>
      <c r="I19" s="56">
        <v>0</v>
      </c>
      <c r="J19" s="56">
        <v>180000000</v>
      </c>
      <c r="K19" s="56">
        <v>4285</v>
      </c>
      <c r="L19" s="56">
        <v>684000452541</v>
      </c>
      <c r="M19" s="56">
        <v>770713812000</v>
      </c>
      <c r="N19" s="65">
        <v>4.6979042119525225E-3</v>
      </c>
      <c r="O19" s="72"/>
      <c r="P19" s="80"/>
    </row>
    <row r="20" spans="1:16">
      <c r="A20" s="56" t="s">
        <v>149</v>
      </c>
      <c r="B20" s="56">
        <v>44658855</v>
      </c>
      <c r="C20" s="56">
        <v>87770613453</v>
      </c>
      <c r="D20" s="56">
        <v>68633118148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44658855</v>
      </c>
      <c r="K20" s="56">
        <v>1523</v>
      </c>
      <c r="L20" s="56">
        <v>87770613453</v>
      </c>
      <c r="M20" s="56">
        <v>67963744434</v>
      </c>
      <c r="N20" s="65">
        <v>4.1427460655986452E-4</v>
      </c>
      <c r="O20" s="72"/>
      <c r="P20" s="80"/>
    </row>
    <row r="21" spans="1:16">
      <c r="A21" s="56" t="s">
        <v>134</v>
      </c>
      <c r="B21" s="56">
        <v>162887424</v>
      </c>
      <c r="C21" s="56">
        <v>135618282929</v>
      </c>
      <c r="D21" s="56">
        <v>97495414105</v>
      </c>
      <c r="E21" s="56">
        <v>0</v>
      </c>
      <c r="F21" s="56">
        <v>0</v>
      </c>
      <c r="G21" s="56">
        <v>0</v>
      </c>
      <c r="H21" s="56">
        <v>0</v>
      </c>
      <c r="I21" s="56">
        <v>0</v>
      </c>
      <c r="J21" s="56">
        <v>162887424</v>
      </c>
      <c r="K21" s="56">
        <v>616</v>
      </c>
      <c r="L21" s="56">
        <v>135618282929</v>
      </c>
      <c r="M21" s="56">
        <v>100262395808</v>
      </c>
      <c r="N21" s="65">
        <v>6.1115179750645767E-4</v>
      </c>
      <c r="O21" s="72"/>
      <c r="P21" s="80"/>
    </row>
    <row r="22" spans="1:16">
      <c r="A22" s="56" t="s">
        <v>162</v>
      </c>
      <c r="B22" s="56">
        <v>1723133571</v>
      </c>
      <c r="C22" s="56">
        <v>2673276813466</v>
      </c>
      <c r="D22" s="56">
        <v>1587521718306</v>
      </c>
      <c r="E22" s="56">
        <v>0</v>
      </c>
      <c r="F22" s="56">
        <v>0</v>
      </c>
      <c r="G22" s="56">
        <v>0</v>
      </c>
      <c r="H22" s="56">
        <v>0</v>
      </c>
      <c r="I22" s="56">
        <v>0</v>
      </c>
      <c r="J22" s="56">
        <v>1723133571</v>
      </c>
      <c r="K22" s="56">
        <v>922</v>
      </c>
      <c r="L22" s="56">
        <v>2673276813466</v>
      </c>
      <c r="M22" s="56">
        <v>1587521718306</v>
      </c>
      <c r="N22" s="65">
        <v>9.6767760624949881E-3</v>
      </c>
      <c r="O22" s="72"/>
      <c r="P22" s="80"/>
    </row>
    <row r="23" spans="1:16">
      <c r="A23" s="56" t="s">
        <v>132</v>
      </c>
      <c r="B23" s="56">
        <v>11997322437</v>
      </c>
      <c r="C23" s="56">
        <v>4942497633962</v>
      </c>
      <c r="D23" s="56">
        <v>6066031462806</v>
      </c>
      <c r="E23" s="56">
        <v>0</v>
      </c>
      <c r="F23" s="56">
        <v>0</v>
      </c>
      <c r="G23" s="56">
        <v>0</v>
      </c>
      <c r="H23" s="56">
        <v>0</v>
      </c>
      <c r="I23" s="56">
        <v>0</v>
      </c>
      <c r="J23" s="56">
        <v>11997322437</v>
      </c>
      <c r="K23" s="56">
        <v>480</v>
      </c>
      <c r="L23" s="56">
        <v>4942497633962</v>
      </c>
      <c r="M23" s="56">
        <v>5754338146535</v>
      </c>
      <c r="N23" s="65">
        <v>3.5075703840644089E-2</v>
      </c>
      <c r="O23" s="72"/>
      <c r="P23" s="80"/>
    </row>
    <row r="24" spans="1:16">
      <c r="A24" s="56" t="s">
        <v>127</v>
      </c>
      <c r="B24" s="56">
        <v>71468632</v>
      </c>
      <c r="C24" s="56">
        <v>153362946824</v>
      </c>
      <c r="D24" s="56">
        <v>117976449767</v>
      </c>
      <c r="E24" s="56">
        <v>0</v>
      </c>
      <c r="F24" s="56">
        <v>0</v>
      </c>
      <c r="G24" s="56">
        <v>0</v>
      </c>
      <c r="H24" s="56">
        <v>0</v>
      </c>
      <c r="I24" s="56">
        <v>0</v>
      </c>
      <c r="J24" s="56">
        <v>71468632</v>
      </c>
      <c r="K24" s="56">
        <v>1686</v>
      </c>
      <c r="L24" s="56">
        <v>153362946824</v>
      </c>
      <c r="M24" s="56">
        <v>120404536506</v>
      </c>
      <c r="N24" s="65">
        <v>7.3392869101680076E-4</v>
      </c>
      <c r="O24" s="72"/>
      <c r="P24" s="80"/>
    </row>
    <row r="25" spans="1:16">
      <c r="A25" s="56" t="s">
        <v>140</v>
      </c>
      <c r="B25" s="56">
        <v>8818365</v>
      </c>
      <c r="C25" s="56">
        <v>23795041599</v>
      </c>
      <c r="D25" s="56">
        <v>21288977911</v>
      </c>
      <c r="E25" s="56">
        <v>0</v>
      </c>
      <c r="F25" s="56">
        <v>0</v>
      </c>
      <c r="G25" s="56">
        <v>0</v>
      </c>
      <c r="H25" s="56">
        <v>0</v>
      </c>
      <c r="I25" s="56">
        <v>0</v>
      </c>
      <c r="J25" s="56">
        <v>8818365</v>
      </c>
      <c r="K25" s="56">
        <v>2488</v>
      </c>
      <c r="L25" s="56">
        <v>23795041599</v>
      </c>
      <c r="M25" s="56">
        <v>21923417650</v>
      </c>
      <c r="N25" s="65">
        <v>1.3363470916793335E-4</v>
      </c>
      <c r="O25" s="72"/>
      <c r="P25" s="80"/>
    </row>
    <row r="26" spans="1:16">
      <c r="A26" s="56" t="s">
        <v>151</v>
      </c>
      <c r="B26" s="56">
        <v>34995268</v>
      </c>
      <c r="C26" s="56">
        <v>235824991690</v>
      </c>
      <c r="D26" s="56">
        <v>255970676085</v>
      </c>
      <c r="E26" s="56">
        <v>16468361</v>
      </c>
      <c r="F26" s="56">
        <v>0</v>
      </c>
      <c r="G26" s="56">
        <v>0</v>
      </c>
      <c r="H26" s="56">
        <v>0</v>
      </c>
      <c r="I26" s="56">
        <v>0</v>
      </c>
      <c r="J26" s="56">
        <v>51463629</v>
      </c>
      <c r="K26" s="56">
        <v>4978</v>
      </c>
      <c r="L26" s="56">
        <v>235824991690</v>
      </c>
      <c r="M26" s="56">
        <v>255991243844</v>
      </c>
      <c r="N26" s="65">
        <v>1.5604006622859028E-3</v>
      </c>
      <c r="O26" s="72"/>
      <c r="P26" s="80"/>
    </row>
    <row r="27" spans="1:16">
      <c r="A27" s="56" t="s">
        <v>131</v>
      </c>
      <c r="B27" s="56">
        <v>83334559</v>
      </c>
      <c r="C27" s="56">
        <v>529814650770</v>
      </c>
      <c r="D27" s="56">
        <v>527106852574</v>
      </c>
      <c r="E27" s="56">
        <v>0</v>
      </c>
      <c r="F27" s="56">
        <v>22164000</v>
      </c>
      <c r="G27" s="56">
        <v>132417313099</v>
      </c>
      <c r="H27" s="56">
        <v>0</v>
      </c>
      <c r="I27" s="56">
        <v>0</v>
      </c>
      <c r="J27" s="56">
        <v>105498559</v>
      </c>
      <c r="K27" s="56">
        <v>5970</v>
      </c>
      <c r="L27" s="56">
        <v>662231963869</v>
      </c>
      <c r="M27" s="56">
        <v>629347729168</v>
      </c>
      <c r="N27" s="65">
        <v>3.8362039211010043E-3</v>
      </c>
      <c r="O27" s="72"/>
      <c r="P27" s="80"/>
    </row>
    <row r="28" spans="1:16">
      <c r="A28" s="56" t="s">
        <v>144</v>
      </c>
      <c r="B28" s="56">
        <v>62278670</v>
      </c>
      <c r="C28" s="56">
        <v>1025348261380</v>
      </c>
      <c r="D28" s="56">
        <v>564438237572</v>
      </c>
      <c r="E28" s="56">
        <v>0</v>
      </c>
      <c r="F28" s="56">
        <v>0</v>
      </c>
      <c r="G28" s="56">
        <v>0</v>
      </c>
      <c r="H28" s="56">
        <v>0</v>
      </c>
      <c r="I28" s="56">
        <v>0</v>
      </c>
      <c r="J28" s="56">
        <v>62278670</v>
      </c>
      <c r="K28" s="56">
        <v>9320</v>
      </c>
      <c r="L28" s="56">
        <v>1025348261380</v>
      </c>
      <c r="M28" s="56">
        <v>579996072125</v>
      </c>
      <c r="N28" s="65">
        <v>3.5353797320450205E-3</v>
      </c>
      <c r="O28" s="72"/>
      <c r="P28" s="80"/>
    </row>
    <row r="29" spans="1:16">
      <c r="A29" s="56" t="s">
        <v>387</v>
      </c>
      <c r="B29" s="56">
        <v>6665380</v>
      </c>
      <c r="C29" s="56">
        <v>47769727395</v>
      </c>
      <c r="D29" s="56">
        <v>26474749387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6665380</v>
      </c>
      <c r="K29" s="56">
        <v>4004</v>
      </c>
      <c r="L29" s="56">
        <v>47769727395</v>
      </c>
      <c r="M29" s="56">
        <v>26667898502</v>
      </c>
      <c r="N29" s="65">
        <v>1.6255480406061304E-4</v>
      </c>
      <c r="O29" s="72"/>
      <c r="P29" s="80"/>
    </row>
    <row r="30" spans="1:16">
      <c r="A30" s="56" t="s">
        <v>141</v>
      </c>
      <c r="B30" s="56">
        <v>64605909</v>
      </c>
      <c r="C30" s="56">
        <v>98072722917</v>
      </c>
      <c r="D30" s="56">
        <v>67590978509</v>
      </c>
      <c r="E30" s="56">
        <v>0</v>
      </c>
      <c r="F30" s="56">
        <v>0</v>
      </c>
      <c r="G30" s="56">
        <v>0</v>
      </c>
      <c r="H30" s="56">
        <v>0</v>
      </c>
      <c r="I30" s="56">
        <v>0</v>
      </c>
      <c r="J30" s="56">
        <v>64605909</v>
      </c>
      <c r="K30" s="56">
        <v>1062</v>
      </c>
      <c r="L30" s="56">
        <v>98072722917</v>
      </c>
      <c r="M30" s="56">
        <v>68559330637</v>
      </c>
      <c r="N30" s="65">
        <v>4.1790501630222231E-4</v>
      </c>
      <c r="O30" s="72"/>
      <c r="P30" s="80"/>
    </row>
    <row r="31" spans="1:16">
      <c r="A31" s="56" t="s">
        <v>163</v>
      </c>
      <c r="B31" s="56">
        <v>190509788</v>
      </c>
      <c r="C31" s="56">
        <v>433409607779</v>
      </c>
      <c r="D31" s="56">
        <v>383014381129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190509788</v>
      </c>
      <c r="K31" s="56">
        <v>2012</v>
      </c>
      <c r="L31" s="56">
        <v>433409607779</v>
      </c>
      <c r="M31" s="56">
        <v>383014381129</v>
      </c>
      <c r="N31" s="65">
        <v>2.334673190396019E-3</v>
      </c>
      <c r="O31" s="72"/>
      <c r="P31" s="80"/>
    </row>
    <row r="32" spans="1:16">
      <c r="A32" s="56" t="s">
        <v>130</v>
      </c>
      <c r="B32" s="56">
        <v>86689494</v>
      </c>
      <c r="C32" s="56">
        <v>240188019081</v>
      </c>
      <c r="D32" s="56">
        <v>147346760584</v>
      </c>
      <c r="E32" s="56">
        <v>0</v>
      </c>
      <c r="F32" s="56">
        <v>0</v>
      </c>
      <c r="G32" s="56">
        <v>0</v>
      </c>
      <c r="H32" s="56">
        <v>0</v>
      </c>
      <c r="I32" s="56">
        <v>0</v>
      </c>
      <c r="J32" s="56">
        <v>86689494</v>
      </c>
      <c r="K32" s="56">
        <v>1786</v>
      </c>
      <c r="L32" s="56">
        <v>240188019081</v>
      </c>
      <c r="M32" s="56">
        <v>154709767432</v>
      </c>
      <c r="N32" s="65">
        <v>9.4303703493118141E-4</v>
      </c>
      <c r="O32" s="72"/>
      <c r="P32" s="80"/>
    </row>
    <row r="33" spans="1:16">
      <c r="A33" s="56" t="s">
        <v>137</v>
      </c>
      <c r="B33" s="56">
        <v>40976193</v>
      </c>
      <c r="C33" s="56">
        <v>229047106152</v>
      </c>
      <c r="D33" s="56">
        <v>153011655936</v>
      </c>
      <c r="E33" s="56">
        <v>0</v>
      </c>
      <c r="F33" s="56">
        <v>0</v>
      </c>
      <c r="G33" s="56">
        <v>0</v>
      </c>
      <c r="H33" s="56">
        <v>0</v>
      </c>
      <c r="I33" s="56">
        <v>0</v>
      </c>
      <c r="J33" s="56">
        <v>40976193</v>
      </c>
      <c r="K33" s="56">
        <v>3556</v>
      </c>
      <c r="L33" s="56">
        <v>229047106152</v>
      </c>
      <c r="M33" s="56">
        <v>145600601688</v>
      </c>
      <c r="N33" s="65">
        <v>8.8751190037434638E-4</v>
      </c>
      <c r="O33" s="72"/>
      <c r="P33" s="80"/>
    </row>
    <row r="34" spans="1:16">
      <c r="A34" s="56" t="s">
        <v>160</v>
      </c>
      <c r="B34" s="56">
        <v>129125219</v>
      </c>
      <c r="C34" s="56">
        <v>439463547561</v>
      </c>
      <c r="D34" s="56">
        <v>226829613379</v>
      </c>
      <c r="E34" s="56">
        <v>0</v>
      </c>
      <c r="F34" s="56">
        <v>0</v>
      </c>
      <c r="G34" s="56">
        <v>0</v>
      </c>
      <c r="H34" s="56">
        <v>0</v>
      </c>
      <c r="I34" s="56">
        <v>0</v>
      </c>
      <c r="J34" s="56">
        <v>129125219</v>
      </c>
      <c r="K34" s="56">
        <v>1758</v>
      </c>
      <c r="L34" s="56">
        <v>439463547561</v>
      </c>
      <c r="M34" s="56">
        <v>226829613379</v>
      </c>
      <c r="N34" s="65">
        <v>1.3826452562507941E-3</v>
      </c>
      <c r="O34" s="72"/>
      <c r="P34" s="80"/>
    </row>
    <row r="35" spans="1:16">
      <c r="A35" s="56" t="s">
        <v>143</v>
      </c>
      <c r="B35" s="56">
        <v>241854255</v>
      </c>
      <c r="C35" s="56">
        <v>629041633730</v>
      </c>
      <c r="D35" s="56">
        <v>580250740285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241854255</v>
      </c>
      <c r="K35" s="56">
        <v>2301</v>
      </c>
      <c r="L35" s="56">
        <v>629041633730</v>
      </c>
      <c r="M35" s="56">
        <v>556083695708</v>
      </c>
      <c r="N35" s="65">
        <v>3.3896212778197076E-3</v>
      </c>
      <c r="O35" s="72"/>
      <c r="P35" s="80"/>
    </row>
    <row r="36" spans="1:16">
      <c r="A36" s="56" t="s">
        <v>139</v>
      </c>
      <c r="B36" s="56">
        <v>237900800</v>
      </c>
      <c r="C36" s="56">
        <v>547612529883</v>
      </c>
      <c r="D36" s="56">
        <v>358006313060</v>
      </c>
      <c r="E36" s="56">
        <v>0</v>
      </c>
      <c r="F36" s="56">
        <v>0</v>
      </c>
      <c r="G36" s="56">
        <v>0</v>
      </c>
      <c r="H36" s="56">
        <v>0</v>
      </c>
      <c r="I36" s="56">
        <v>0</v>
      </c>
      <c r="J36" s="56">
        <v>237900800</v>
      </c>
      <c r="K36" s="56">
        <v>1504</v>
      </c>
      <c r="L36" s="56">
        <v>547612529883</v>
      </c>
      <c r="M36" s="56">
        <v>357530873070</v>
      </c>
      <c r="N36" s="65">
        <v>2.1793378662047589E-3</v>
      </c>
      <c r="O36" s="72"/>
      <c r="P36" s="80"/>
    </row>
    <row r="37" spans="1:16">
      <c r="A37" s="56" t="s">
        <v>150</v>
      </c>
      <c r="B37" s="56">
        <v>1436706067</v>
      </c>
      <c r="C37" s="56">
        <v>880686178250</v>
      </c>
      <c r="D37" s="56">
        <v>607121597912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1436706067</v>
      </c>
      <c r="K37" s="56">
        <v>448</v>
      </c>
      <c r="L37" s="56">
        <v>880686178250</v>
      </c>
      <c r="M37" s="79">
        <v>643011952171</v>
      </c>
      <c r="N37" s="65">
        <v>3.9203673701610625E-3</v>
      </c>
      <c r="O37" s="72"/>
      <c r="P37" s="80"/>
    </row>
    <row r="38" spans="1:16">
      <c r="A38" s="56" t="s">
        <v>136</v>
      </c>
      <c r="B38" s="56">
        <v>21015982</v>
      </c>
      <c r="C38" s="56">
        <v>205767651976</v>
      </c>
      <c r="D38" s="56">
        <v>287490134897</v>
      </c>
      <c r="E38" s="56">
        <v>0</v>
      </c>
      <c r="F38" s="56">
        <v>0</v>
      </c>
      <c r="G38" s="56">
        <v>0</v>
      </c>
      <c r="H38" s="56">
        <v>0</v>
      </c>
      <c r="I38" s="56">
        <v>0</v>
      </c>
      <c r="J38" s="56">
        <v>21015982</v>
      </c>
      <c r="K38" s="56">
        <v>14230</v>
      </c>
      <c r="L38" s="56">
        <v>205767651976</v>
      </c>
      <c r="M38" s="56">
        <v>298830140218</v>
      </c>
      <c r="N38" s="65">
        <v>1.8215261651344391E-3</v>
      </c>
      <c r="O38" s="72"/>
      <c r="P38" s="80"/>
    </row>
    <row r="39" spans="1:16">
      <c r="A39" s="56" t="s">
        <v>126</v>
      </c>
      <c r="B39" s="56">
        <v>59810833</v>
      </c>
      <c r="C39" s="56">
        <v>437298183618</v>
      </c>
      <c r="D39" s="56">
        <v>190412490379</v>
      </c>
      <c r="E39" s="56">
        <v>0</v>
      </c>
      <c r="F39" s="56">
        <v>0</v>
      </c>
      <c r="G39" s="56">
        <v>0</v>
      </c>
      <c r="H39" s="56">
        <v>0</v>
      </c>
      <c r="I39" s="56">
        <v>0</v>
      </c>
      <c r="J39" s="56">
        <v>59810833</v>
      </c>
      <c r="K39" s="56">
        <v>3191</v>
      </c>
      <c r="L39" s="56">
        <v>437298183618</v>
      </c>
      <c r="M39" s="56">
        <v>190711317263</v>
      </c>
      <c r="N39" s="65">
        <v>1.1624853307246315E-3</v>
      </c>
      <c r="O39" s="72"/>
      <c r="P39" s="80"/>
    </row>
    <row r="40" spans="1:16">
      <c r="A40" s="56" t="s">
        <v>148</v>
      </c>
      <c r="B40" s="56">
        <v>253363863</v>
      </c>
      <c r="C40" s="56">
        <v>219124765189</v>
      </c>
      <c r="D40" s="56">
        <v>189878479848</v>
      </c>
      <c r="E40" s="56">
        <v>0</v>
      </c>
      <c r="F40" s="56">
        <v>0</v>
      </c>
      <c r="G40" s="56">
        <v>0</v>
      </c>
      <c r="H40" s="56">
        <v>0</v>
      </c>
      <c r="I40" s="56">
        <v>0</v>
      </c>
      <c r="J40" s="56">
        <v>253363863</v>
      </c>
      <c r="K40" s="56">
        <v>745</v>
      </c>
      <c r="L40" s="56">
        <v>219124765189</v>
      </c>
      <c r="M40" s="56">
        <v>188612623316</v>
      </c>
      <c r="N40" s="65">
        <v>1.149692692290366E-3</v>
      </c>
      <c r="O40" s="72"/>
      <c r="P40" s="80"/>
    </row>
    <row r="41" spans="1:16">
      <c r="A41" s="56" t="s">
        <v>152</v>
      </c>
      <c r="B41" s="56">
        <v>38278479</v>
      </c>
      <c r="C41" s="56">
        <v>215825969763</v>
      </c>
      <c r="D41" s="56">
        <v>142555466676</v>
      </c>
      <c r="E41" s="56">
        <v>0</v>
      </c>
      <c r="F41" s="56">
        <v>0</v>
      </c>
      <c r="G41" s="56">
        <v>0</v>
      </c>
      <c r="H41" s="56">
        <v>0</v>
      </c>
      <c r="I41" s="56">
        <v>0</v>
      </c>
      <c r="J41" s="56">
        <v>38278479</v>
      </c>
      <c r="K41" s="56">
        <v>3850</v>
      </c>
      <c r="L41" s="56">
        <v>215825969763</v>
      </c>
      <c r="M41" s="56">
        <v>147260141320</v>
      </c>
      <c r="N41" s="65">
        <v>8.9762766332770962E-4</v>
      </c>
      <c r="O41" s="72"/>
      <c r="P41" s="80"/>
    </row>
    <row r="42" spans="1:16">
      <c r="A42" s="56" t="s">
        <v>146</v>
      </c>
      <c r="B42" s="56">
        <v>453591988</v>
      </c>
      <c r="C42" s="56">
        <v>1426637000216</v>
      </c>
      <c r="D42" s="56">
        <v>1072383012639</v>
      </c>
      <c r="E42" s="56">
        <v>0</v>
      </c>
      <c r="F42" s="56">
        <v>0</v>
      </c>
      <c r="G42" s="56">
        <v>0</v>
      </c>
      <c r="H42" s="56">
        <v>0</v>
      </c>
      <c r="I42" s="56">
        <v>0</v>
      </c>
      <c r="J42" s="56">
        <v>453591988</v>
      </c>
      <c r="K42" s="56">
        <v>2354</v>
      </c>
      <c r="L42" s="56">
        <v>1426637000216</v>
      </c>
      <c r="M42" s="56">
        <v>1066944045542</v>
      </c>
      <c r="N42" s="65">
        <v>6.5035825846461223E-3</v>
      </c>
      <c r="O42" s="72"/>
      <c r="P42" s="80"/>
    </row>
    <row r="43" spans="1:16">
      <c r="A43" s="56" t="s">
        <v>420</v>
      </c>
      <c r="B43" s="56">
        <v>85230570</v>
      </c>
      <c r="C43" s="56">
        <v>182836520972</v>
      </c>
      <c r="D43" s="56">
        <v>116336475651</v>
      </c>
      <c r="E43" s="56">
        <v>0</v>
      </c>
      <c r="F43" s="56">
        <v>0</v>
      </c>
      <c r="G43" s="56">
        <v>0</v>
      </c>
      <c r="H43" s="56">
        <v>0</v>
      </c>
      <c r="I43" s="56">
        <v>0</v>
      </c>
      <c r="J43" s="56">
        <v>85230570</v>
      </c>
      <c r="K43" s="56">
        <v>1182</v>
      </c>
      <c r="L43" s="56">
        <v>182836520972</v>
      </c>
      <c r="M43" s="56">
        <v>100665969414</v>
      </c>
      <c r="N43" s="65">
        <v>6.136117899367741E-4</v>
      </c>
      <c r="O43" s="72"/>
      <c r="P43" s="80"/>
    </row>
    <row r="44" spans="1:16" ht="16.8" thickBot="1">
      <c r="A44" s="57" t="s">
        <v>2</v>
      </c>
      <c r="B44" s="57">
        <f t="shared" ref="B44:J44" si="0">SUM(B10:B43)</f>
        <v>58782519525</v>
      </c>
      <c r="C44" s="57">
        <f t="shared" si="0"/>
        <v>60651729846856</v>
      </c>
      <c r="D44" s="57">
        <f t="shared" si="0"/>
        <v>57893029913764</v>
      </c>
      <c r="E44" s="57">
        <f t="shared" si="0"/>
        <v>440082093</v>
      </c>
      <c r="F44" s="57">
        <f t="shared" si="0"/>
        <v>126683626</v>
      </c>
      <c r="G44" s="57">
        <f t="shared" si="0"/>
        <v>259623303034</v>
      </c>
      <c r="H44" s="57">
        <f t="shared" si="0"/>
        <v>0</v>
      </c>
      <c r="I44" s="57">
        <f t="shared" si="0"/>
        <v>0</v>
      </c>
      <c r="J44" s="57">
        <f t="shared" si="0"/>
        <v>59349285244</v>
      </c>
      <c r="K44" s="78"/>
      <c r="L44" s="57">
        <f>SUM(L10:L43)</f>
        <v>61334966881890</v>
      </c>
      <c r="M44" s="57">
        <f>SUM(M10:M43)</f>
        <v>56894605731756</v>
      </c>
      <c r="N44" s="66">
        <f>SUM(N10:N43)</f>
        <v>0.34680328348190032</v>
      </c>
    </row>
    <row r="45" spans="1:16" ht="16.8" thickTop="1"/>
    <row r="47" spans="1:16">
      <c r="M47" s="71"/>
    </row>
  </sheetData>
  <mergeCells count="19">
    <mergeCell ref="B7:D7"/>
    <mergeCell ref="F7:I7"/>
    <mergeCell ref="J7:N7"/>
    <mergeCell ref="A8:A9"/>
    <mergeCell ref="B8:B9"/>
    <mergeCell ref="C8:C9"/>
    <mergeCell ref="M8:M9"/>
    <mergeCell ref="N8:N9"/>
    <mergeCell ref="H8:I8"/>
    <mergeCell ref="J8:J9"/>
    <mergeCell ref="K8:K9"/>
    <mergeCell ref="L8:L9"/>
    <mergeCell ref="E8:G8"/>
    <mergeCell ref="D8:D9"/>
    <mergeCell ref="A1:N1"/>
    <mergeCell ref="A2:N2"/>
    <mergeCell ref="A3:N3"/>
    <mergeCell ref="A4:N4"/>
    <mergeCell ref="A5:N5"/>
  </mergeCells>
  <pageMargins left="0.7" right="0.7" top="0.75" bottom="0.75" header="0.3" footer="0.3"/>
  <pageSetup scale="9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128"/>
  <sheetViews>
    <sheetView rightToLeft="1" topLeftCell="A118" zoomScaleNormal="100" workbookViewId="0">
      <selection activeCell="F138" sqref="F138"/>
    </sheetView>
  </sheetViews>
  <sheetFormatPr defaultRowHeight="16.8"/>
  <cols>
    <col min="1" max="1" width="34.6640625" style="7" customWidth="1"/>
    <col min="2" max="2" width="16.5546875" style="7" customWidth="1"/>
    <col min="3" max="3" width="19.88671875" style="7" customWidth="1"/>
    <col min="4" max="4" width="19.5546875" style="7" customWidth="1"/>
    <col min="5" max="5" width="20.6640625" style="7" customWidth="1"/>
    <col min="6" max="6" width="14.44140625" style="7" customWidth="1"/>
    <col min="7" max="7" width="20.5546875" style="7" customWidth="1"/>
    <col min="8" max="8" width="20.33203125" style="7" customWidth="1"/>
    <col min="9" max="9" width="23.109375" style="7" customWidth="1"/>
    <col min="10" max="16384" width="8.88671875" style="7"/>
  </cols>
  <sheetData>
    <row r="1" spans="1:9" ht="20.399999999999999">
      <c r="A1" s="83" t="s">
        <v>114</v>
      </c>
      <c r="B1" s="83"/>
      <c r="C1" s="83"/>
      <c r="D1" s="83"/>
      <c r="E1" s="83"/>
      <c r="F1" s="83"/>
      <c r="G1" s="83"/>
      <c r="H1" s="83"/>
      <c r="I1" s="83"/>
    </row>
    <row r="2" spans="1:9" ht="20.399999999999999">
      <c r="A2" s="83" t="s">
        <v>66</v>
      </c>
      <c r="B2" s="83"/>
      <c r="C2" s="83"/>
      <c r="D2" s="83"/>
      <c r="E2" s="83"/>
      <c r="F2" s="83"/>
      <c r="G2" s="83"/>
      <c r="H2" s="83"/>
      <c r="I2" s="83"/>
    </row>
    <row r="3" spans="1:9" ht="20.399999999999999">
      <c r="A3" s="83" t="s">
        <v>115</v>
      </c>
      <c r="B3" s="83"/>
      <c r="C3" s="83"/>
      <c r="D3" s="83"/>
      <c r="E3" s="83"/>
      <c r="F3" s="83"/>
      <c r="G3" s="83"/>
      <c r="H3" s="83"/>
      <c r="I3" s="83"/>
    </row>
    <row r="4" spans="1:9" ht="20.399999999999999">
      <c r="A4" s="84" t="s">
        <v>59</v>
      </c>
      <c r="B4" s="84"/>
      <c r="C4" s="84"/>
      <c r="D4" s="84"/>
      <c r="E4" s="84"/>
      <c r="F4" s="84"/>
      <c r="G4" s="84"/>
      <c r="H4" s="84"/>
      <c r="I4" s="84"/>
    </row>
    <row r="5" spans="1:9" ht="16.5" customHeight="1" thickBot="1">
      <c r="B5" s="108" t="s">
        <v>96</v>
      </c>
      <c r="C5" s="108"/>
      <c r="D5" s="108"/>
      <c r="E5" s="108"/>
      <c r="F5" s="108" t="s">
        <v>116</v>
      </c>
      <c r="G5" s="108"/>
      <c r="H5" s="108"/>
      <c r="I5" s="108"/>
    </row>
    <row r="6" spans="1:9" ht="17.399999999999999" thickBot="1">
      <c r="A6" s="28" t="s">
        <v>40</v>
      </c>
      <c r="B6" s="14" t="s">
        <v>3</v>
      </c>
      <c r="C6" s="16" t="s">
        <v>54</v>
      </c>
      <c r="D6" s="14" t="s">
        <v>52</v>
      </c>
      <c r="E6" s="21" t="s">
        <v>55</v>
      </c>
      <c r="F6" s="14" t="s">
        <v>3</v>
      </c>
      <c r="G6" s="16" t="s">
        <v>23</v>
      </c>
      <c r="H6" s="14" t="s">
        <v>52</v>
      </c>
      <c r="I6" s="21" t="s">
        <v>55</v>
      </c>
    </row>
    <row r="7" spans="1:9">
      <c r="A7" s="56" t="s">
        <v>166</v>
      </c>
      <c r="B7" s="56">
        <v>22444000</v>
      </c>
      <c r="C7" s="56">
        <v>2768268554163</v>
      </c>
      <c r="D7" s="56">
        <v>2683626676446</v>
      </c>
      <c r="E7" s="56">
        <v>84641877717</v>
      </c>
      <c r="F7" s="56">
        <v>665092896</v>
      </c>
      <c r="G7" s="56">
        <v>73114532896889</v>
      </c>
      <c r="H7" s="56">
        <v>72360342367352</v>
      </c>
      <c r="I7" s="56">
        <v>754190529537</v>
      </c>
    </row>
    <row r="8" spans="1:9">
      <c r="A8" s="56" t="s">
        <v>167</v>
      </c>
      <c r="B8" s="56">
        <v>110000</v>
      </c>
      <c r="C8" s="56">
        <v>148884259237</v>
      </c>
      <c r="D8" s="56">
        <v>79208361543</v>
      </c>
      <c r="E8" s="56">
        <v>69675897694</v>
      </c>
      <c r="F8" s="56">
        <v>14734968</v>
      </c>
      <c r="G8" s="56">
        <v>15453054138380</v>
      </c>
      <c r="H8" s="56">
        <v>9336062578739</v>
      </c>
      <c r="I8" s="56">
        <v>6116991559641</v>
      </c>
    </row>
    <row r="9" spans="1:9">
      <c r="A9" s="56" t="s">
        <v>117</v>
      </c>
      <c r="B9" s="56">
        <v>0</v>
      </c>
      <c r="C9" s="56">
        <v>0</v>
      </c>
      <c r="D9" s="56">
        <v>0</v>
      </c>
      <c r="E9" s="56">
        <v>0</v>
      </c>
      <c r="F9" s="56">
        <v>52400000</v>
      </c>
      <c r="G9" s="56">
        <v>530715622291</v>
      </c>
      <c r="H9" s="56">
        <v>530521885670</v>
      </c>
      <c r="I9" s="56">
        <v>193736621</v>
      </c>
    </row>
    <row r="10" spans="1:9">
      <c r="A10" s="56" t="s">
        <v>176</v>
      </c>
      <c r="B10" s="56">
        <v>353790000</v>
      </c>
      <c r="C10" s="56">
        <v>5439994230409</v>
      </c>
      <c r="D10" s="56">
        <v>5350131104897</v>
      </c>
      <c r="E10" s="56">
        <v>89863125512</v>
      </c>
      <c r="F10" s="56">
        <v>2254590000</v>
      </c>
      <c r="G10" s="56">
        <v>31242631932996</v>
      </c>
      <c r="H10" s="56">
        <v>30503206960721</v>
      </c>
      <c r="I10" s="56">
        <v>739424972275</v>
      </c>
    </row>
    <row r="11" spans="1:9">
      <c r="A11" s="56" t="s">
        <v>143</v>
      </c>
      <c r="B11" s="56">
        <v>0</v>
      </c>
      <c r="C11" s="56">
        <v>0</v>
      </c>
      <c r="D11" s="56">
        <v>0</v>
      </c>
      <c r="E11" s="56">
        <v>0</v>
      </c>
      <c r="F11" s="56">
        <v>88583854</v>
      </c>
      <c r="G11" s="56">
        <v>242848779907</v>
      </c>
      <c r="H11" s="56">
        <v>222054693172</v>
      </c>
      <c r="I11" s="56">
        <v>20794086735</v>
      </c>
    </row>
    <row r="12" spans="1:9">
      <c r="A12" s="56" t="s">
        <v>134</v>
      </c>
      <c r="B12" s="56">
        <v>0</v>
      </c>
      <c r="C12" s="56">
        <v>0</v>
      </c>
      <c r="D12" s="56">
        <v>0</v>
      </c>
      <c r="E12" s="56">
        <v>0</v>
      </c>
      <c r="F12" s="56">
        <v>169029713</v>
      </c>
      <c r="G12" s="56">
        <v>122084229194</v>
      </c>
      <c r="H12" s="56">
        <v>95570857468</v>
      </c>
      <c r="I12" s="56">
        <v>26513371726</v>
      </c>
    </row>
    <row r="13" spans="1:9">
      <c r="A13" s="56" t="s">
        <v>269</v>
      </c>
      <c r="B13" s="56">
        <v>0</v>
      </c>
      <c r="C13" s="56">
        <v>0</v>
      </c>
      <c r="D13" s="56">
        <v>0</v>
      </c>
      <c r="E13" s="56">
        <v>0</v>
      </c>
      <c r="F13" s="56">
        <v>10000</v>
      </c>
      <c r="G13" s="56">
        <v>9657992875</v>
      </c>
      <c r="H13" s="56">
        <v>9985742875</v>
      </c>
      <c r="I13" s="56">
        <v>-327750000</v>
      </c>
    </row>
    <row r="14" spans="1:9">
      <c r="A14" s="56" t="s">
        <v>146</v>
      </c>
      <c r="B14" s="56">
        <v>0</v>
      </c>
      <c r="C14" s="56">
        <v>0</v>
      </c>
      <c r="D14" s="56">
        <v>0</v>
      </c>
      <c r="E14" s="56">
        <v>0</v>
      </c>
      <c r="F14" s="56">
        <v>311149674</v>
      </c>
      <c r="G14" s="56">
        <v>1333855971876</v>
      </c>
      <c r="H14" s="56">
        <v>1029319850261</v>
      </c>
      <c r="I14" s="56">
        <v>304536121615</v>
      </c>
    </row>
    <row r="15" spans="1:9">
      <c r="A15" s="56" t="s">
        <v>141</v>
      </c>
      <c r="B15" s="56">
        <v>0</v>
      </c>
      <c r="C15" s="56">
        <v>0</v>
      </c>
      <c r="D15" s="56">
        <v>0</v>
      </c>
      <c r="E15" s="56">
        <v>0</v>
      </c>
      <c r="F15" s="56">
        <v>105131555</v>
      </c>
      <c r="G15" s="56">
        <v>185551372601</v>
      </c>
      <c r="H15" s="56">
        <v>161491669567</v>
      </c>
      <c r="I15" s="56">
        <v>24059703034</v>
      </c>
    </row>
    <row r="16" spans="1:9">
      <c r="A16" s="56" t="s">
        <v>145</v>
      </c>
      <c r="B16" s="56">
        <v>0</v>
      </c>
      <c r="C16" s="56">
        <v>0</v>
      </c>
      <c r="D16" s="56">
        <v>0</v>
      </c>
      <c r="E16" s="56">
        <v>0</v>
      </c>
      <c r="F16" s="56">
        <v>2660134</v>
      </c>
      <c r="G16" s="56">
        <v>4226072453</v>
      </c>
      <c r="H16" s="56">
        <v>3653513984</v>
      </c>
      <c r="I16" s="56">
        <v>572558469</v>
      </c>
    </row>
    <row r="17" spans="1:9">
      <c r="A17" s="56" t="s">
        <v>184</v>
      </c>
      <c r="B17" s="56">
        <v>0</v>
      </c>
      <c r="C17" s="56">
        <v>0</v>
      </c>
      <c r="D17" s="56">
        <v>0</v>
      </c>
      <c r="E17" s="56">
        <v>0</v>
      </c>
      <c r="F17" s="56">
        <v>12000000</v>
      </c>
      <c r="G17" s="56">
        <v>191220139500</v>
      </c>
      <c r="H17" s="56">
        <v>172818543575</v>
      </c>
      <c r="I17" s="56">
        <v>18401595925</v>
      </c>
    </row>
    <row r="18" spans="1:9">
      <c r="A18" s="56" t="s">
        <v>178</v>
      </c>
      <c r="B18" s="56">
        <v>2000000</v>
      </c>
      <c r="C18" s="56">
        <v>34449292143</v>
      </c>
      <c r="D18" s="56">
        <v>28145276653</v>
      </c>
      <c r="E18" s="56">
        <v>6304015490</v>
      </c>
      <c r="F18" s="56">
        <v>8500000</v>
      </c>
      <c r="G18" s="56">
        <v>139609500017</v>
      </c>
      <c r="H18" s="56">
        <v>119619934187</v>
      </c>
      <c r="I18" s="56">
        <v>19989565830</v>
      </c>
    </row>
    <row r="19" spans="1:9">
      <c r="A19" s="56" t="s">
        <v>250</v>
      </c>
      <c r="B19" s="56">
        <v>5000</v>
      </c>
      <c r="C19" s="56">
        <v>4097027500</v>
      </c>
      <c r="D19" s="56">
        <v>4074981875</v>
      </c>
      <c r="E19" s="56">
        <v>22045625</v>
      </c>
      <c r="F19" s="56">
        <v>10000</v>
      </c>
      <c r="G19" s="56">
        <v>8124105750</v>
      </c>
      <c r="H19" s="56">
        <v>7914844125</v>
      </c>
      <c r="I19" s="56">
        <v>209261625</v>
      </c>
    </row>
    <row r="20" spans="1:9">
      <c r="A20" s="56" t="s">
        <v>272</v>
      </c>
      <c r="B20" s="56">
        <v>5305000</v>
      </c>
      <c r="C20" s="56">
        <v>4178151455132</v>
      </c>
      <c r="D20" s="56">
        <v>4168096355604</v>
      </c>
      <c r="E20" s="56">
        <v>10055099528</v>
      </c>
      <c r="F20" s="56">
        <v>5305000</v>
      </c>
      <c r="G20" s="56">
        <v>4178151455132</v>
      </c>
      <c r="H20" s="56">
        <v>4168096355604</v>
      </c>
      <c r="I20" s="56">
        <v>10055099528</v>
      </c>
    </row>
    <row r="21" spans="1:9">
      <c r="A21" s="56" t="s">
        <v>274</v>
      </c>
      <c r="B21" s="56">
        <v>5000</v>
      </c>
      <c r="C21" s="56">
        <v>4176969500</v>
      </c>
      <c r="D21" s="56">
        <v>4200014500</v>
      </c>
      <c r="E21" s="56">
        <v>-23045000</v>
      </c>
      <c r="F21" s="56">
        <v>5000</v>
      </c>
      <c r="G21" s="56">
        <v>4176969500</v>
      </c>
      <c r="H21" s="56">
        <v>4200014500</v>
      </c>
      <c r="I21" s="56">
        <v>-23045000</v>
      </c>
    </row>
    <row r="22" spans="1:9">
      <c r="A22" s="56" t="s">
        <v>423</v>
      </c>
      <c r="B22" s="56">
        <v>0</v>
      </c>
      <c r="C22" s="56">
        <v>0</v>
      </c>
      <c r="D22" s="56">
        <v>0</v>
      </c>
      <c r="E22" s="56">
        <v>0</v>
      </c>
      <c r="F22" s="56">
        <v>94</v>
      </c>
      <c r="G22" s="56">
        <v>32109422</v>
      </c>
      <c r="H22" s="56">
        <v>-2528165976</v>
      </c>
      <c r="I22" s="56">
        <v>2560275398</v>
      </c>
    </row>
    <row r="23" spans="1:9">
      <c r="A23" s="56" t="s">
        <v>424</v>
      </c>
      <c r="B23" s="56">
        <v>0</v>
      </c>
      <c r="C23" s="56">
        <v>0</v>
      </c>
      <c r="D23" s="56">
        <v>0</v>
      </c>
      <c r="E23" s="56">
        <v>0</v>
      </c>
      <c r="F23" s="56">
        <v>15057</v>
      </c>
      <c r="G23" s="56">
        <v>2508386320</v>
      </c>
      <c r="H23" s="56">
        <v>-3013680</v>
      </c>
      <c r="I23" s="56">
        <v>2511400000</v>
      </c>
    </row>
    <row r="24" spans="1:9">
      <c r="A24" s="56" t="s">
        <v>425</v>
      </c>
      <c r="B24" s="56">
        <v>0</v>
      </c>
      <c r="C24" s="56">
        <v>0</v>
      </c>
      <c r="D24" s="56">
        <v>0</v>
      </c>
      <c r="E24" s="56">
        <v>0</v>
      </c>
      <c r="F24" s="56">
        <v>24</v>
      </c>
      <c r="G24" s="56">
        <v>17862539</v>
      </c>
      <c r="H24" s="56">
        <v>-21461</v>
      </c>
      <c r="I24" s="56">
        <v>17884000</v>
      </c>
    </row>
    <row r="25" spans="1:9">
      <c r="A25" s="56" t="s">
        <v>426</v>
      </c>
      <c r="B25" s="56">
        <v>1</v>
      </c>
      <c r="C25" s="56">
        <v>120854</v>
      </c>
      <c r="D25" s="56">
        <v>120854</v>
      </c>
      <c r="E25" s="56">
        <v>0</v>
      </c>
      <c r="F25" s="56">
        <v>1</v>
      </c>
      <c r="G25" s="56">
        <v>120854</v>
      </c>
      <c r="H25" s="56">
        <v>120854</v>
      </c>
      <c r="I25" s="56">
        <v>0</v>
      </c>
    </row>
    <row r="26" spans="1:9">
      <c r="A26" s="56" t="s">
        <v>159</v>
      </c>
      <c r="B26" s="56">
        <v>0</v>
      </c>
      <c r="C26" s="56">
        <v>0</v>
      </c>
      <c r="D26" s="56">
        <v>0</v>
      </c>
      <c r="E26" s="56">
        <v>0</v>
      </c>
      <c r="F26" s="56">
        <v>123600836</v>
      </c>
      <c r="G26" s="56">
        <v>363264925678</v>
      </c>
      <c r="H26" s="56">
        <v>375802217243</v>
      </c>
      <c r="I26" s="56">
        <v>-12537291565</v>
      </c>
    </row>
    <row r="27" spans="1:9">
      <c r="A27" s="56" t="s">
        <v>130</v>
      </c>
      <c r="B27" s="56">
        <v>0</v>
      </c>
      <c r="C27" s="56">
        <v>0</v>
      </c>
      <c r="D27" s="56">
        <v>0</v>
      </c>
      <c r="E27" s="56">
        <v>0</v>
      </c>
      <c r="F27" s="56">
        <v>77783837</v>
      </c>
      <c r="G27" s="56">
        <v>200957063700</v>
      </c>
      <c r="H27" s="56">
        <v>181585893327</v>
      </c>
      <c r="I27" s="56">
        <v>19371170373</v>
      </c>
    </row>
    <row r="28" spans="1:9">
      <c r="A28" s="56" t="s">
        <v>148</v>
      </c>
      <c r="B28" s="56">
        <v>0</v>
      </c>
      <c r="C28" s="56">
        <v>0</v>
      </c>
      <c r="D28" s="56">
        <v>0</v>
      </c>
      <c r="E28" s="56">
        <v>0</v>
      </c>
      <c r="F28" s="56">
        <v>118146820</v>
      </c>
      <c r="G28" s="56">
        <v>95893886205</v>
      </c>
      <c r="H28" s="56">
        <v>92395516455</v>
      </c>
      <c r="I28" s="56">
        <v>3498369750</v>
      </c>
    </row>
    <row r="29" spans="1:9">
      <c r="A29" s="56" t="s">
        <v>168</v>
      </c>
      <c r="B29" s="56">
        <v>0</v>
      </c>
      <c r="C29" s="56">
        <v>0</v>
      </c>
      <c r="D29" s="56">
        <v>0</v>
      </c>
      <c r="E29" s="56">
        <v>0</v>
      </c>
      <c r="F29" s="56">
        <v>43600000</v>
      </c>
      <c r="G29" s="56">
        <v>1097948982010</v>
      </c>
      <c r="H29" s="56">
        <v>987081217126</v>
      </c>
      <c r="I29" s="56">
        <v>110867764884</v>
      </c>
    </row>
    <row r="30" spans="1:9">
      <c r="A30" s="56" t="s">
        <v>136</v>
      </c>
      <c r="B30" s="56">
        <v>0</v>
      </c>
      <c r="C30" s="56">
        <v>0</v>
      </c>
      <c r="D30" s="56">
        <v>0</v>
      </c>
      <c r="E30" s="56">
        <v>0</v>
      </c>
      <c r="F30" s="56">
        <v>5000000</v>
      </c>
      <c r="G30" s="56">
        <v>67278829617</v>
      </c>
      <c r="H30" s="56">
        <v>48144710970</v>
      </c>
      <c r="I30" s="56">
        <v>19134118647</v>
      </c>
    </row>
    <row r="31" spans="1:9">
      <c r="A31" s="56" t="s">
        <v>251</v>
      </c>
      <c r="B31" s="56">
        <v>10000</v>
      </c>
      <c r="C31" s="56">
        <v>8818601875</v>
      </c>
      <c r="D31" s="56">
        <v>8664884000</v>
      </c>
      <c r="E31" s="56">
        <v>153717875</v>
      </c>
      <c r="F31" s="56">
        <v>10000</v>
      </c>
      <c r="G31" s="56">
        <v>8818601875</v>
      </c>
      <c r="H31" s="56">
        <v>8664884000</v>
      </c>
      <c r="I31" s="56">
        <v>153717875</v>
      </c>
    </row>
    <row r="32" spans="1:9">
      <c r="A32" s="56" t="s">
        <v>174</v>
      </c>
      <c r="B32" s="56">
        <v>12000000</v>
      </c>
      <c r="C32" s="56">
        <v>202053465300</v>
      </c>
      <c r="D32" s="56">
        <v>167618037463</v>
      </c>
      <c r="E32" s="56">
        <v>34435427837</v>
      </c>
      <c r="F32" s="56">
        <v>12000000</v>
      </c>
      <c r="G32" s="56">
        <v>202053465300</v>
      </c>
      <c r="H32" s="56">
        <v>167618037463</v>
      </c>
      <c r="I32" s="56">
        <v>34435427837</v>
      </c>
    </row>
    <row r="33" spans="1:9">
      <c r="A33" s="56" t="s">
        <v>180</v>
      </c>
      <c r="B33" s="56">
        <v>10000000</v>
      </c>
      <c r="C33" s="56">
        <v>335996816783</v>
      </c>
      <c r="D33" s="56">
        <v>294207870560</v>
      </c>
      <c r="E33" s="56">
        <v>41788946223</v>
      </c>
      <c r="F33" s="56">
        <v>10000000</v>
      </c>
      <c r="G33" s="56">
        <v>335996816783</v>
      </c>
      <c r="H33" s="56">
        <v>294207870560</v>
      </c>
      <c r="I33" s="56">
        <v>41788946223</v>
      </c>
    </row>
    <row r="34" spans="1:9">
      <c r="A34" s="56" t="s">
        <v>187</v>
      </c>
      <c r="B34" s="56">
        <v>3500</v>
      </c>
      <c r="C34" s="56">
        <v>18161290103</v>
      </c>
      <c r="D34" s="56">
        <v>11836734094</v>
      </c>
      <c r="E34" s="56">
        <v>6324556009</v>
      </c>
      <c r="F34" s="56">
        <v>164523</v>
      </c>
      <c r="G34" s="56">
        <v>611619255983</v>
      </c>
      <c r="H34" s="56">
        <v>305058668863</v>
      </c>
      <c r="I34" s="56">
        <v>306560587120</v>
      </c>
    </row>
    <row r="35" spans="1:9">
      <c r="A35" s="56" t="s">
        <v>427</v>
      </c>
      <c r="B35" s="56">
        <v>0</v>
      </c>
      <c r="C35" s="56">
        <v>0</v>
      </c>
      <c r="D35" s="56">
        <v>0</v>
      </c>
      <c r="E35" s="56">
        <v>0</v>
      </c>
      <c r="F35" s="56">
        <v>9990</v>
      </c>
      <c r="G35" s="56">
        <v>2963469564</v>
      </c>
      <c r="H35" s="56">
        <v>-1182252796</v>
      </c>
      <c r="I35" s="56">
        <v>4145722360</v>
      </c>
    </row>
    <row r="36" spans="1:9">
      <c r="A36" s="56" t="s">
        <v>428</v>
      </c>
      <c r="B36" s="56">
        <v>0</v>
      </c>
      <c r="C36" s="56">
        <v>0</v>
      </c>
      <c r="D36" s="56">
        <v>0</v>
      </c>
      <c r="E36" s="56">
        <v>0</v>
      </c>
      <c r="F36" s="56">
        <v>9621</v>
      </c>
      <c r="G36" s="56">
        <v>1373715659</v>
      </c>
      <c r="H36" s="56">
        <v>-1651710</v>
      </c>
      <c r="I36" s="56">
        <v>1375367369</v>
      </c>
    </row>
    <row r="37" spans="1:9">
      <c r="A37" s="56" t="s">
        <v>429</v>
      </c>
      <c r="B37" s="56">
        <v>0</v>
      </c>
      <c r="C37" s="56">
        <v>0</v>
      </c>
      <c r="D37" s="56">
        <v>0</v>
      </c>
      <c r="E37" s="56">
        <v>0</v>
      </c>
      <c r="F37" s="56">
        <v>1</v>
      </c>
      <c r="G37" s="56">
        <v>104874</v>
      </c>
      <c r="H37" s="56">
        <v>-126</v>
      </c>
      <c r="I37" s="56">
        <v>105000</v>
      </c>
    </row>
    <row r="38" spans="1:9">
      <c r="A38" s="56" t="s">
        <v>430</v>
      </c>
      <c r="B38" s="56">
        <v>0</v>
      </c>
      <c r="C38" s="56">
        <v>0</v>
      </c>
      <c r="D38" s="56">
        <v>0</v>
      </c>
      <c r="E38" s="56">
        <v>0</v>
      </c>
      <c r="F38" s="56">
        <v>27947</v>
      </c>
      <c r="G38" s="56">
        <v>4036182072</v>
      </c>
      <c r="H38" s="56">
        <v>-4849238</v>
      </c>
      <c r="I38" s="56">
        <v>4041031310</v>
      </c>
    </row>
    <row r="39" spans="1:9">
      <c r="A39" s="56" t="s">
        <v>431</v>
      </c>
      <c r="B39" s="56">
        <v>10000</v>
      </c>
      <c r="C39" s="56">
        <v>7864740972</v>
      </c>
      <c r="D39" s="56">
        <v>7864740972</v>
      </c>
      <c r="E39" s="56">
        <v>0</v>
      </c>
      <c r="F39" s="56">
        <v>10001</v>
      </c>
      <c r="G39" s="56">
        <v>7865415576</v>
      </c>
      <c r="H39" s="56">
        <v>7865415576</v>
      </c>
      <c r="I39" s="56">
        <v>0</v>
      </c>
    </row>
    <row r="40" spans="1:9">
      <c r="A40" s="56" t="s">
        <v>169</v>
      </c>
      <c r="B40" s="56">
        <v>27100000</v>
      </c>
      <c r="C40" s="56">
        <v>1665558813875</v>
      </c>
      <c r="D40" s="56">
        <v>1452578112566</v>
      </c>
      <c r="E40" s="56">
        <v>212980701309</v>
      </c>
      <c r="F40" s="56">
        <v>394068000</v>
      </c>
      <c r="G40" s="56">
        <v>22065975286428</v>
      </c>
      <c r="H40" s="56">
        <v>21039595629878</v>
      </c>
      <c r="I40" s="56">
        <v>1026379656550</v>
      </c>
    </row>
    <row r="41" spans="1:9">
      <c r="A41" s="56" t="s">
        <v>119</v>
      </c>
      <c r="B41" s="56">
        <v>0</v>
      </c>
      <c r="C41" s="56">
        <v>0</v>
      </c>
      <c r="D41" s="56">
        <v>0</v>
      </c>
      <c r="E41" s="56">
        <v>0</v>
      </c>
      <c r="F41" s="56">
        <v>30000000</v>
      </c>
      <c r="G41" s="56">
        <v>303191141140</v>
      </c>
      <c r="H41" s="56">
        <v>307505462390</v>
      </c>
      <c r="I41" s="56">
        <v>-4314321250</v>
      </c>
    </row>
    <row r="42" spans="1:9">
      <c r="A42" s="56" t="s">
        <v>131</v>
      </c>
      <c r="B42" s="56">
        <v>0</v>
      </c>
      <c r="C42" s="56">
        <v>0</v>
      </c>
      <c r="D42" s="56">
        <v>0</v>
      </c>
      <c r="E42" s="56">
        <v>0</v>
      </c>
      <c r="F42" s="56">
        <v>497546813</v>
      </c>
      <c r="G42" s="56">
        <v>3096661159112</v>
      </c>
      <c r="H42" s="56">
        <v>2760607752379</v>
      </c>
      <c r="I42" s="56">
        <v>336053406733</v>
      </c>
    </row>
    <row r="43" spans="1:9">
      <c r="A43" s="56" t="s">
        <v>151</v>
      </c>
      <c r="B43" s="56">
        <v>0</v>
      </c>
      <c r="C43" s="56">
        <v>0</v>
      </c>
      <c r="D43" s="56">
        <v>0</v>
      </c>
      <c r="E43" s="56">
        <v>0</v>
      </c>
      <c r="F43" s="56">
        <v>193468547</v>
      </c>
      <c r="G43" s="56">
        <v>1226751332064</v>
      </c>
      <c r="H43" s="56">
        <v>1118005431223</v>
      </c>
      <c r="I43" s="56">
        <v>108745900841</v>
      </c>
    </row>
    <row r="44" spans="1:9">
      <c r="A44" s="56" t="s">
        <v>152</v>
      </c>
      <c r="B44" s="56">
        <v>0</v>
      </c>
      <c r="C44" s="56">
        <v>0</v>
      </c>
      <c r="D44" s="56">
        <v>0</v>
      </c>
      <c r="E44" s="56">
        <v>0</v>
      </c>
      <c r="F44" s="56">
        <v>25229695</v>
      </c>
      <c r="G44" s="56">
        <v>110571090971</v>
      </c>
      <c r="H44" s="56">
        <v>100161764232</v>
      </c>
      <c r="I44" s="56">
        <v>10409326739</v>
      </c>
    </row>
    <row r="45" spans="1:9">
      <c r="A45" s="56" t="s">
        <v>150</v>
      </c>
      <c r="B45" s="56">
        <v>0</v>
      </c>
      <c r="C45" s="56">
        <v>0</v>
      </c>
      <c r="D45" s="56">
        <v>0</v>
      </c>
      <c r="E45" s="56">
        <v>0</v>
      </c>
      <c r="F45" s="56">
        <v>30509122</v>
      </c>
      <c r="G45" s="56">
        <v>14170389751</v>
      </c>
      <c r="H45" s="56">
        <v>12152604479</v>
      </c>
      <c r="I45" s="56">
        <v>2017785272</v>
      </c>
    </row>
    <row r="46" spans="1:9">
      <c r="A46" s="56" t="s">
        <v>387</v>
      </c>
      <c r="B46" s="56">
        <v>0</v>
      </c>
      <c r="C46" s="56">
        <v>0</v>
      </c>
      <c r="D46" s="56">
        <v>0</v>
      </c>
      <c r="E46" s="56">
        <v>0</v>
      </c>
      <c r="F46" s="56">
        <v>1295224</v>
      </c>
      <c r="G46" s="56">
        <v>6820467740</v>
      </c>
      <c r="H46" s="56">
        <v>5492742568</v>
      </c>
      <c r="I46" s="56">
        <v>1327725172</v>
      </c>
    </row>
    <row r="47" spans="1:9">
      <c r="A47" s="56" t="s">
        <v>432</v>
      </c>
      <c r="B47" s="56">
        <v>0</v>
      </c>
      <c r="C47" s="56">
        <v>0</v>
      </c>
      <c r="D47" s="56">
        <v>0</v>
      </c>
      <c r="E47" s="56">
        <v>0</v>
      </c>
      <c r="F47" s="56">
        <v>14676</v>
      </c>
      <c r="G47" s="56">
        <v>1052932283</v>
      </c>
      <c r="H47" s="56">
        <v>281773349</v>
      </c>
      <c r="I47" s="56">
        <v>771158934</v>
      </c>
    </row>
    <row r="48" spans="1:9">
      <c r="A48" s="56" t="s">
        <v>433</v>
      </c>
      <c r="B48" s="56">
        <v>20554</v>
      </c>
      <c r="C48" s="56">
        <v>6841025768</v>
      </c>
      <c r="D48" s="56">
        <v>6841025768</v>
      </c>
      <c r="E48" s="56">
        <v>0</v>
      </c>
      <c r="F48" s="56">
        <v>23059</v>
      </c>
      <c r="G48" s="56">
        <v>7491544208</v>
      </c>
      <c r="H48" s="56">
        <v>7491544208</v>
      </c>
      <c r="I48" s="56">
        <v>0</v>
      </c>
    </row>
    <row r="49" spans="1:9">
      <c r="A49" s="56" t="s">
        <v>434</v>
      </c>
      <c r="B49" s="56">
        <v>35</v>
      </c>
      <c r="C49" s="56">
        <v>21862917</v>
      </c>
      <c r="D49" s="56">
        <v>21862917</v>
      </c>
      <c r="E49" s="56">
        <v>0</v>
      </c>
      <c r="F49" s="56">
        <v>35</v>
      </c>
      <c r="G49" s="56">
        <v>21862917</v>
      </c>
      <c r="H49" s="56">
        <v>21862917</v>
      </c>
      <c r="I49" s="56">
        <v>0</v>
      </c>
    </row>
    <row r="50" spans="1:9">
      <c r="A50" s="56" t="s">
        <v>127</v>
      </c>
      <c r="B50" s="56">
        <v>0</v>
      </c>
      <c r="C50" s="56">
        <v>0</v>
      </c>
      <c r="D50" s="56">
        <v>0</v>
      </c>
      <c r="E50" s="56">
        <v>0</v>
      </c>
      <c r="F50" s="56">
        <v>87784018</v>
      </c>
      <c r="G50" s="56">
        <v>177634317638</v>
      </c>
      <c r="H50" s="56">
        <v>151210536391</v>
      </c>
      <c r="I50" s="56">
        <v>26423781247</v>
      </c>
    </row>
    <row r="51" spans="1:9">
      <c r="A51" s="56" t="s">
        <v>132</v>
      </c>
      <c r="B51" s="56">
        <v>0</v>
      </c>
      <c r="C51" s="56">
        <v>0</v>
      </c>
      <c r="D51" s="56">
        <v>0</v>
      </c>
      <c r="E51" s="56">
        <v>0</v>
      </c>
      <c r="F51" s="56">
        <v>3666870418</v>
      </c>
      <c r="G51" s="56">
        <v>1868102727239</v>
      </c>
      <c r="H51" s="56">
        <v>1426452540617</v>
      </c>
      <c r="I51" s="56">
        <v>441650186622</v>
      </c>
    </row>
    <row r="52" spans="1:9">
      <c r="A52" s="56" t="s">
        <v>140</v>
      </c>
      <c r="B52" s="56">
        <v>0</v>
      </c>
      <c r="C52" s="56">
        <v>0</v>
      </c>
      <c r="D52" s="56">
        <v>0</v>
      </c>
      <c r="E52" s="56">
        <v>0</v>
      </c>
      <c r="F52" s="56">
        <v>13217045</v>
      </c>
      <c r="G52" s="56">
        <v>37872446504</v>
      </c>
      <c r="H52" s="56">
        <v>36797885028</v>
      </c>
      <c r="I52" s="56">
        <v>1074561476</v>
      </c>
    </row>
    <row r="53" spans="1:9">
      <c r="A53" s="56" t="s">
        <v>163</v>
      </c>
      <c r="B53" s="56">
        <v>0</v>
      </c>
      <c r="C53" s="56">
        <v>0</v>
      </c>
      <c r="D53" s="56">
        <v>0</v>
      </c>
      <c r="E53" s="56">
        <v>0</v>
      </c>
      <c r="F53" s="56">
        <v>368076699</v>
      </c>
      <c r="G53" s="56">
        <v>675830748528</v>
      </c>
      <c r="H53" s="56">
        <v>466178362139</v>
      </c>
      <c r="I53" s="56">
        <v>209652386389</v>
      </c>
    </row>
    <row r="54" spans="1:9">
      <c r="A54" s="56" t="s">
        <v>149</v>
      </c>
      <c r="B54" s="56">
        <v>0</v>
      </c>
      <c r="C54" s="56">
        <v>0</v>
      </c>
      <c r="D54" s="56">
        <v>0</v>
      </c>
      <c r="E54" s="56">
        <v>0</v>
      </c>
      <c r="F54" s="56">
        <v>95587792</v>
      </c>
      <c r="G54" s="56">
        <v>181931385721</v>
      </c>
      <c r="H54" s="56">
        <v>172076303991</v>
      </c>
      <c r="I54" s="56">
        <v>9855081730</v>
      </c>
    </row>
    <row r="55" spans="1:9">
      <c r="A55" s="56" t="s">
        <v>172</v>
      </c>
      <c r="B55" s="56">
        <v>0</v>
      </c>
      <c r="C55" s="56">
        <v>0</v>
      </c>
      <c r="D55" s="56">
        <v>0</v>
      </c>
      <c r="E55" s="56">
        <v>0</v>
      </c>
      <c r="F55" s="56">
        <v>79700000</v>
      </c>
      <c r="G55" s="56">
        <v>1681883237515</v>
      </c>
      <c r="H55" s="56">
        <v>1646373050845</v>
      </c>
      <c r="I55" s="56">
        <v>35510186670</v>
      </c>
    </row>
    <row r="56" spans="1:9">
      <c r="A56" s="56" t="s">
        <v>185</v>
      </c>
      <c r="B56" s="56">
        <v>0</v>
      </c>
      <c r="C56" s="56">
        <v>0</v>
      </c>
      <c r="D56" s="56">
        <v>0</v>
      </c>
      <c r="E56" s="56">
        <v>0</v>
      </c>
      <c r="F56" s="56">
        <v>4600000</v>
      </c>
      <c r="G56" s="56">
        <v>100040696385</v>
      </c>
      <c r="H56" s="56">
        <v>87828041651</v>
      </c>
      <c r="I56" s="56">
        <v>12212654734</v>
      </c>
    </row>
    <row r="57" spans="1:9">
      <c r="A57" s="56" t="s">
        <v>118</v>
      </c>
      <c r="B57" s="56">
        <v>0</v>
      </c>
      <c r="C57" s="56">
        <v>0</v>
      </c>
      <c r="D57" s="56">
        <v>0</v>
      </c>
      <c r="E57" s="56">
        <v>0</v>
      </c>
      <c r="F57" s="56">
        <v>15000000</v>
      </c>
      <c r="G57" s="56">
        <v>152511398769</v>
      </c>
      <c r="H57" s="56">
        <v>150359591266</v>
      </c>
      <c r="I57" s="56">
        <v>2151807503</v>
      </c>
    </row>
    <row r="58" spans="1:9">
      <c r="A58" s="56" t="s">
        <v>435</v>
      </c>
      <c r="B58" s="56">
        <v>9481</v>
      </c>
      <c r="C58" s="56">
        <v>6935114523</v>
      </c>
      <c r="D58" s="56">
        <v>6935114523</v>
      </c>
      <c r="E58" s="56">
        <v>0</v>
      </c>
      <c r="F58" s="56">
        <v>9483</v>
      </c>
      <c r="G58" s="56">
        <v>6936422951</v>
      </c>
      <c r="H58" s="56">
        <v>6936750844</v>
      </c>
      <c r="I58" s="56">
        <v>-327893</v>
      </c>
    </row>
    <row r="59" spans="1:9">
      <c r="A59" s="56" t="s">
        <v>436</v>
      </c>
      <c r="B59" s="56">
        <v>0</v>
      </c>
      <c r="C59" s="56">
        <v>0</v>
      </c>
      <c r="D59" s="56">
        <v>0</v>
      </c>
      <c r="E59" s="56">
        <v>0</v>
      </c>
      <c r="F59" s="56">
        <v>8074</v>
      </c>
      <c r="G59" s="56">
        <v>941511838</v>
      </c>
      <c r="H59" s="56">
        <v>1135008117</v>
      </c>
      <c r="I59" s="56">
        <v>-193496279</v>
      </c>
    </row>
    <row r="60" spans="1:9">
      <c r="A60" s="56" t="s">
        <v>437</v>
      </c>
      <c r="B60" s="56">
        <v>0</v>
      </c>
      <c r="C60" s="56">
        <v>0</v>
      </c>
      <c r="D60" s="56">
        <v>0</v>
      </c>
      <c r="E60" s="56">
        <v>0</v>
      </c>
      <c r="F60" s="56">
        <v>20000</v>
      </c>
      <c r="G60" s="56">
        <v>9326794400</v>
      </c>
      <c r="H60" s="56">
        <v>6951332699</v>
      </c>
      <c r="I60" s="56">
        <v>2375461701</v>
      </c>
    </row>
    <row r="61" spans="1:9">
      <c r="A61" s="56" t="s">
        <v>438</v>
      </c>
      <c r="B61" s="56">
        <v>0</v>
      </c>
      <c r="C61" s="56">
        <v>0</v>
      </c>
      <c r="D61" s="56">
        <v>0</v>
      </c>
      <c r="E61" s="56">
        <v>0</v>
      </c>
      <c r="F61" s="56">
        <v>13275</v>
      </c>
      <c r="G61" s="56">
        <v>4581889114</v>
      </c>
      <c r="H61" s="56">
        <v>2270370539</v>
      </c>
      <c r="I61" s="56">
        <v>2311518575</v>
      </c>
    </row>
    <row r="62" spans="1:9">
      <c r="A62" s="56" t="s">
        <v>439</v>
      </c>
      <c r="B62" s="56">
        <v>28062</v>
      </c>
      <c r="C62" s="56">
        <v>3298660144</v>
      </c>
      <c r="D62" s="56">
        <v>3295210901</v>
      </c>
      <c r="E62" s="56">
        <v>3449243</v>
      </c>
      <c r="F62" s="56">
        <v>48272</v>
      </c>
      <c r="G62" s="56">
        <v>5814854646</v>
      </c>
      <c r="H62" s="56">
        <v>4093123111</v>
      </c>
      <c r="I62" s="56">
        <v>1721731535</v>
      </c>
    </row>
    <row r="63" spans="1:9">
      <c r="A63" s="56" t="s">
        <v>440</v>
      </c>
      <c r="B63" s="56">
        <v>27</v>
      </c>
      <c r="C63" s="56">
        <v>10004856</v>
      </c>
      <c r="D63" s="56">
        <v>10004856</v>
      </c>
      <c r="E63" s="56">
        <v>0</v>
      </c>
      <c r="F63" s="56">
        <v>541</v>
      </c>
      <c r="G63" s="56">
        <v>244867729</v>
      </c>
      <c r="H63" s="56">
        <v>181185629</v>
      </c>
      <c r="I63" s="56">
        <v>63682100</v>
      </c>
    </row>
    <row r="64" spans="1:9">
      <c r="A64" s="56" t="s">
        <v>441</v>
      </c>
      <c r="B64" s="56">
        <v>1232</v>
      </c>
      <c r="C64" s="56">
        <v>189452384</v>
      </c>
      <c r="D64" s="56">
        <v>189452384</v>
      </c>
      <c r="E64" s="56">
        <v>0</v>
      </c>
      <c r="F64" s="56">
        <v>1232</v>
      </c>
      <c r="G64" s="56">
        <v>189452384</v>
      </c>
      <c r="H64" s="56">
        <v>189452384</v>
      </c>
      <c r="I64" s="56">
        <v>0</v>
      </c>
    </row>
    <row r="65" spans="1:9">
      <c r="A65" s="56" t="s">
        <v>442</v>
      </c>
      <c r="B65" s="56">
        <v>10000</v>
      </c>
      <c r="C65" s="56">
        <v>1997600000</v>
      </c>
      <c r="D65" s="56">
        <v>1997600000</v>
      </c>
      <c r="E65" s="56">
        <v>0</v>
      </c>
      <c r="F65" s="56">
        <v>10000</v>
      </c>
      <c r="G65" s="56">
        <v>1997600000</v>
      </c>
      <c r="H65" s="56">
        <v>1997600000</v>
      </c>
      <c r="I65" s="56">
        <v>0</v>
      </c>
    </row>
    <row r="66" spans="1:9">
      <c r="A66" s="56" t="s">
        <v>155</v>
      </c>
      <c r="B66" s="56">
        <v>0</v>
      </c>
      <c r="C66" s="56">
        <v>0</v>
      </c>
      <c r="D66" s="56">
        <v>0</v>
      </c>
      <c r="E66" s="56">
        <v>0</v>
      </c>
      <c r="F66" s="56">
        <v>15312408</v>
      </c>
      <c r="G66" s="56">
        <v>247070229365</v>
      </c>
      <c r="H66" s="56">
        <v>231418855114</v>
      </c>
      <c r="I66" s="56">
        <v>15651374251</v>
      </c>
    </row>
    <row r="67" spans="1:9">
      <c r="A67" s="56" t="s">
        <v>171</v>
      </c>
      <c r="B67" s="56">
        <v>0</v>
      </c>
      <c r="C67" s="56">
        <v>0</v>
      </c>
      <c r="D67" s="56">
        <v>0</v>
      </c>
      <c r="E67" s="56">
        <v>0</v>
      </c>
      <c r="F67" s="56">
        <v>500000</v>
      </c>
      <c r="G67" s="56">
        <v>9256977385</v>
      </c>
      <c r="H67" s="56">
        <v>8786929072</v>
      </c>
      <c r="I67" s="56">
        <v>470048313</v>
      </c>
    </row>
    <row r="68" spans="1:9">
      <c r="A68" s="56" t="s">
        <v>124</v>
      </c>
      <c r="B68" s="56">
        <v>0</v>
      </c>
      <c r="C68" s="56">
        <v>0</v>
      </c>
      <c r="D68" s="56">
        <v>0</v>
      </c>
      <c r="E68" s="56">
        <v>0</v>
      </c>
      <c r="F68" s="56">
        <v>1319137911</v>
      </c>
      <c r="G68" s="56">
        <v>3396831268417</v>
      </c>
      <c r="H68" s="56">
        <v>2896109059168</v>
      </c>
      <c r="I68" s="56">
        <v>500722209249</v>
      </c>
    </row>
    <row r="69" spans="1:9">
      <c r="A69" s="56" t="s">
        <v>253</v>
      </c>
      <c r="B69" s="56">
        <v>5000</v>
      </c>
      <c r="C69" s="56">
        <v>4651625125</v>
      </c>
      <c r="D69" s="56">
        <v>4574942000</v>
      </c>
      <c r="E69" s="56">
        <v>76683125</v>
      </c>
      <c r="F69" s="56">
        <v>5000</v>
      </c>
      <c r="G69" s="56">
        <v>4651625125</v>
      </c>
      <c r="H69" s="56">
        <v>4574942000</v>
      </c>
      <c r="I69" s="56">
        <v>76683125</v>
      </c>
    </row>
    <row r="70" spans="1:9">
      <c r="A70" s="56" t="s">
        <v>241</v>
      </c>
      <c r="B70" s="56">
        <v>0</v>
      </c>
      <c r="C70" s="56">
        <v>0</v>
      </c>
      <c r="D70" s="56">
        <v>0</v>
      </c>
      <c r="E70" s="56">
        <v>0</v>
      </c>
      <c r="F70" s="56">
        <v>5000</v>
      </c>
      <c r="G70" s="56">
        <v>5000000000</v>
      </c>
      <c r="H70" s="56">
        <v>4703407500</v>
      </c>
      <c r="I70" s="56">
        <v>296592500</v>
      </c>
    </row>
    <row r="71" spans="1:9">
      <c r="A71" s="56" t="s">
        <v>443</v>
      </c>
      <c r="B71" s="56">
        <v>0</v>
      </c>
      <c r="C71" s="56">
        <v>0</v>
      </c>
      <c r="D71" s="56">
        <v>0</v>
      </c>
      <c r="E71" s="56">
        <v>0</v>
      </c>
      <c r="F71" s="56">
        <v>301</v>
      </c>
      <c r="G71" s="56">
        <v>98304892</v>
      </c>
      <c r="H71" s="56">
        <v>-7678388380</v>
      </c>
      <c r="I71" s="56">
        <v>7776693272</v>
      </c>
    </row>
    <row r="72" spans="1:9">
      <c r="A72" s="56" t="s">
        <v>444</v>
      </c>
      <c r="B72" s="56">
        <v>0</v>
      </c>
      <c r="C72" s="56">
        <v>0</v>
      </c>
      <c r="D72" s="56">
        <v>0</v>
      </c>
      <c r="E72" s="56">
        <v>0</v>
      </c>
      <c r="F72" s="56">
        <v>30000</v>
      </c>
      <c r="G72" s="56">
        <v>2997404992</v>
      </c>
      <c r="H72" s="56">
        <v>-3605008</v>
      </c>
      <c r="I72" s="56">
        <v>3001010000</v>
      </c>
    </row>
    <row r="73" spans="1:9">
      <c r="A73" s="56" t="s">
        <v>445</v>
      </c>
      <c r="B73" s="56">
        <v>25482</v>
      </c>
      <c r="C73" s="56">
        <v>15016730949</v>
      </c>
      <c r="D73" s="56">
        <v>15016730949</v>
      </c>
      <c r="E73" s="56">
        <v>0</v>
      </c>
      <c r="F73" s="56">
        <v>25482</v>
      </c>
      <c r="G73" s="56">
        <v>15016730949</v>
      </c>
      <c r="H73" s="56">
        <v>15016730949</v>
      </c>
      <c r="I73" s="56">
        <v>0</v>
      </c>
    </row>
    <row r="74" spans="1:9">
      <c r="A74" s="56" t="s">
        <v>183</v>
      </c>
      <c r="B74" s="56">
        <v>0</v>
      </c>
      <c r="C74" s="56">
        <v>0</v>
      </c>
      <c r="D74" s="56">
        <v>0</v>
      </c>
      <c r="E74" s="56">
        <v>0</v>
      </c>
      <c r="F74" s="56">
        <v>10000000</v>
      </c>
      <c r="G74" s="56">
        <v>174118752230</v>
      </c>
      <c r="H74" s="56">
        <v>170835302894</v>
      </c>
      <c r="I74" s="56">
        <v>3283449336</v>
      </c>
    </row>
    <row r="75" spans="1:9">
      <c r="A75" s="56" t="s">
        <v>162</v>
      </c>
      <c r="B75" s="56">
        <v>0</v>
      </c>
      <c r="C75" s="56">
        <v>0</v>
      </c>
      <c r="D75" s="56">
        <v>0</v>
      </c>
      <c r="E75" s="56">
        <v>0</v>
      </c>
      <c r="F75" s="56">
        <v>449015280</v>
      </c>
      <c r="G75" s="56">
        <v>780920378233</v>
      </c>
      <c r="H75" s="56">
        <v>687008430341</v>
      </c>
      <c r="I75" s="56">
        <v>93911947892</v>
      </c>
    </row>
    <row r="76" spans="1:9">
      <c r="A76" s="56" t="s">
        <v>138</v>
      </c>
      <c r="B76" s="56">
        <v>0</v>
      </c>
      <c r="C76" s="56">
        <v>0</v>
      </c>
      <c r="D76" s="56">
        <v>0</v>
      </c>
      <c r="E76" s="56">
        <v>0</v>
      </c>
      <c r="F76" s="56">
        <v>5364568902</v>
      </c>
      <c r="G76" s="56">
        <v>2859856497892</v>
      </c>
      <c r="H76" s="56">
        <v>2116887041818</v>
      </c>
      <c r="I76" s="56">
        <v>742969456074</v>
      </c>
    </row>
    <row r="77" spans="1:9">
      <c r="A77" s="56" t="s">
        <v>237</v>
      </c>
      <c r="B77" s="56">
        <v>0</v>
      </c>
      <c r="C77" s="56">
        <v>0</v>
      </c>
      <c r="D77" s="56">
        <v>0</v>
      </c>
      <c r="E77" s="56">
        <v>0</v>
      </c>
      <c r="F77" s="56">
        <v>170000</v>
      </c>
      <c r="G77" s="56">
        <v>161278488264</v>
      </c>
      <c r="H77" s="56">
        <v>164582413889</v>
      </c>
      <c r="I77" s="56">
        <v>-3303925625</v>
      </c>
    </row>
    <row r="78" spans="1:9">
      <c r="A78" s="56" t="s">
        <v>157</v>
      </c>
      <c r="B78" s="56">
        <v>0</v>
      </c>
      <c r="C78" s="56">
        <v>0</v>
      </c>
      <c r="D78" s="56">
        <v>0</v>
      </c>
      <c r="E78" s="56">
        <v>0</v>
      </c>
      <c r="F78" s="56">
        <v>242081449</v>
      </c>
      <c r="G78" s="56">
        <v>2128744618245</v>
      </c>
      <c r="H78" s="56">
        <v>1573887415756</v>
      </c>
      <c r="I78" s="56">
        <v>554857202489</v>
      </c>
    </row>
    <row r="79" spans="1:9">
      <c r="A79" s="56" t="s">
        <v>288</v>
      </c>
      <c r="B79" s="56">
        <v>0</v>
      </c>
      <c r="C79" s="56">
        <v>0</v>
      </c>
      <c r="D79" s="56">
        <v>0</v>
      </c>
      <c r="E79" s="56">
        <v>0</v>
      </c>
      <c r="F79" s="56">
        <v>1713289</v>
      </c>
      <c r="G79" s="56">
        <v>2371101863</v>
      </c>
      <c r="H79" s="56">
        <v>2304079963</v>
      </c>
      <c r="I79" s="56">
        <v>67021900</v>
      </c>
    </row>
    <row r="80" spans="1:9">
      <c r="A80" s="56" t="s">
        <v>161</v>
      </c>
      <c r="B80" s="56">
        <v>0</v>
      </c>
      <c r="C80" s="56">
        <v>0</v>
      </c>
      <c r="D80" s="56">
        <v>0</v>
      </c>
      <c r="E80" s="56">
        <v>0</v>
      </c>
      <c r="F80" s="56">
        <v>25225537</v>
      </c>
      <c r="G80" s="56">
        <v>160312485167</v>
      </c>
      <c r="H80" s="56">
        <v>131707361893</v>
      </c>
      <c r="I80" s="56">
        <v>28605123274</v>
      </c>
    </row>
    <row r="81" spans="1:9">
      <c r="A81" s="56" t="s">
        <v>177</v>
      </c>
      <c r="B81" s="56">
        <v>121300000</v>
      </c>
      <c r="C81" s="56">
        <v>1967336068559</v>
      </c>
      <c r="D81" s="56">
        <v>1831270530450</v>
      </c>
      <c r="E81" s="56">
        <v>136065538109</v>
      </c>
      <c r="F81" s="56">
        <v>169400000</v>
      </c>
      <c r="G81" s="56">
        <v>2680620296079</v>
      </c>
      <c r="H81" s="56">
        <v>2507881241576</v>
      </c>
      <c r="I81" s="56">
        <v>172739054503</v>
      </c>
    </row>
    <row r="82" spans="1:9">
      <c r="A82" s="56" t="s">
        <v>154</v>
      </c>
      <c r="B82" s="56">
        <v>0</v>
      </c>
      <c r="C82" s="56">
        <v>0</v>
      </c>
      <c r="D82" s="56">
        <v>0</v>
      </c>
      <c r="E82" s="56">
        <v>0</v>
      </c>
      <c r="F82" s="56">
        <v>9898722</v>
      </c>
      <c r="G82" s="56">
        <v>181283760113</v>
      </c>
      <c r="H82" s="56">
        <v>146548600317</v>
      </c>
      <c r="I82" s="56">
        <v>34735159796</v>
      </c>
    </row>
    <row r="83" spans="1:9">
      <c r="A83" s="56" t="s">
        <v>186</v>
      </c>
      <c r="B83" s="56">
        <v>0</v>
      </c>
      <c r="C83" s="56">
        <v>0</v>
      </c>
      <c r="D83" s="56">
        <v>0</v>
      </c>
      <c r="E83" s="56">
        <v>0</v>
      </c>
      <c r="F83" s="56">
        <v>9400000</v>
      </c>
      <c r="G83" s="56">
        <v>200775736653</v>
      </c>
      <c r="H83" s="56">
        <v>200642923758</v>
      </c>
      <c r="I83" s="56">
        <v>132812895</v>
      </c>
    </row>
    <row r="84" spans="1:9">
      <c r="A84" s="56" t="s">
        <v>179</v>
      </c>
      <c r="B84" s="56">
        <v>4400000</v>
      </c>
      <c r="C84" s="56">
        <v>69511364176</v>
      </c>
      <c r="D84" s="56">
        <v>61511015046</v>
      </c>
      <c r="E84" s="56">
        <v>8000349130</v>
      </c>
      <c r="F84" s="56">
        <v>50000000</v>
      </c>
      <c r="G84" s="56">
        <v>717764193986</v>
      </c>
      <c r="H84" s="56">
        <v>699002335688</v>
      </c>
      <c r="I84" s="56">
        <v>18761858298</v>
      </c>
    </row>
    <row r="85" spans="1:9">
      <c r="A85" s="56" t="s">
        <v>239</v>
      </c>
      <c r="B85" s="56">
        <v>0</v>
      </c>
      <c r="C85" s="56">
        <v>0</v>
      </c>
      <c r="D85" s="56">
        <v>0</v>
      </c>
      <c r="E85" s="56">
        <v>0</v>
      </c>
      <c r="F85" s="56">
        <v>10000</v>
      </c>
      <c r="G85" s="56">
        <v>9116985390</v>
      </c>
      <c r="H85" s="56">
        <v>9534261716</v>
      </c>
      <c r="I85" s="56">
        <v>-417276326</v>
      </c>
    </row>
    <row r="86" spans="1:9">
      <c r="A86" s="56" t="s">
        <v>158</v>
      </c>
      <c r="B86" s="56">
        <v>0</v>
      </c>
      <c r="C86" s="56">
        <v>0</v>
      </c>
      <c r="D86" s="56">
        <v>0</v>
      </c>
      <c r="E86" s="56">
        <v>0</v>
      </c>
      <c r="F86" s="56">
        <v>680040543</v>
      </c>
      <c r="G86" s="56">
        <v>1088959357296</v>
      </c>
      <c r="H86" s="56">
        <v>1029012831374</v>
      </c>
      <c r="I86" s="56">
        <v>59946525922</v>
      </c>
    </row>
    <row r="87" spans="1:9">
      <c r="A87" s="56" t="s">
        <v>128</v>
      </c>
      <c r="B87" s="56">
        <v>0</v>
      </c>
      <c r="C87" s="56">
        <v>0</v>
      </c>
      <c r="D87" s="56">
        <v>0</v>
      </c>
      <c r="E87" s="56">
        <v>0</v>
      </c>
      <c r="F87" s="56">
        <v>1660814</v>
      </c>
      <c r="G87" s="56">
        <v>4762913620</v>
      </c>
      <c r="H87" s="56">
        <v>3620691896</v>
      </c>
      <c r="I87" s="56">
        <v>1142221724</v>
      </c>
    </row>
    <row r="88" spans="1:9">
      <c r="A88" s="56" t="s">
        <v>261</v>
      </c>
      <c r="B88" s="56">
        <v>0</v>
      </c>
      <c r="C88" s="56">
        <v>0</v>
      </c>
      <c r="D88" s="56">
        <v>0</v>
      </c>
      <c r="E88" s="56">
        <v>0</v>
      </c>
      <c r="F88" s="56">
        <v>10000</v>
      </c>
      <c r="G88" s="56">
        <v>8182063700</v>
      </c>
      <c r="H88" s="56">
        <v>8109943450</v>
      </c>
      <c r="I88" s="56">
        <v>72120250</v>
      </c>
    </row>
    <row r="89" spans="1:9">
      <c r="A89" s="56" t="s">
        <v>182</v>
      </c>
      <c r="B89" s="56">
        <v>6100000</v>
      </c>
      <c r="C89" s="56">
        <v>120375695090</v>
      </c>
      <c r="D89" s="56">
        <v>120096801425</v>
      </c>
      <c r="E89" s="56">
        <v>278893665</v>
      </c>
      <c r="F89" s="56">
        <v>6100000</v>
      </c>
      <c r="G89" s="56">
        <v>120375695090</v>
      </c>
      <c r="H89" s="56">
        <v>120096801425</v>
      </c>
      <c r="I89" s="56">
        <v>278893665</v>
      </c>
    </row>
    <row r="90" spans="1:9">
      <c r="A90" s="56" t="s">
        <v>281</v>
      </c>
      <c r="B90" s="56">
        <v>0</v>
      </c>
      <c r="C90" s="56">
        <v>0</v>
      </c>
      <c r="D90" s="56">
        <v>0</v>
      </c>
      <c r="E90" s="56">
        <v>0</v>
      </c>
      <c r="F90" s="56">
        <v>100</v>
      </c>
      <c r="G90" s="56">
        <v>372713000</v>
      </c>
      <c r="H90" s="56">
        <v>279162628</v>
      </c>
      <c r="I90" s="56">
        <v>93550372</v>
      </c>
    </row>
    <row r="91" spans="1:9">
      <c r="A91" s="56" t="s">
        <v>446</v>
      </c>
      <c r="B91" s="56">
        <v>0</v>
      </c>
      <c r="C91" s="56">
        <v>0</v>
      </c>
      <c r="D91" s="56">
        <v>0</v>
      </c>
      <c r="E91" s="56">
        <v>0</v>
      </c>
      <c r="F91" s="56">
        <v>3846</v>
      </c>
      <c r="G91" s="56">
        <v>503505068</v>
      </c>
      <c r="H91" s="56">
        <v>-67422459713</v>
      </c>
      <c r="I91" s="56">
        <v>67925964781</v>
      </c>
    </row>
    <row r="92" spans="1:9">
      <c r="A92" s="56" t="s">
        <v>447</v>
      </c>
      <c r="B92" s="56">
        <v>0</v>
      </c>
      <c r="C92" s="56">
        <v>0</v>
      </c>
      <c r="D92" s="56">
        <v>0</v>
      </c>
      <c r="E92" s="56">
        <v>0</v>
      </c>
      <c r="F92" s="56">
        <v>110</v>
      </c>
      <c r="G92" s="56">
        <v>18457824</v>
      </c>
      <c r="H92" s="56">
        <v>-22176</v>
      </c>
      <c r="I92" s="56">
        <v>18480000</v>
      </c>
    </row>
    <row r="93" spans="1:9">
      <c r="A93" s="56" t="s">
        <v>448</v>
      </c>
      <c r="B93" s="56">
        <v>0</v>
      </c>
      <c r="C93" s="56">
        <v>0</v>
      </c>
      <c r="D93" s="56">
        <v>0</v>
      </c>
      <c r="E93" s="56">
        <v>0</v>
      </c>
      <c r="F93" s="56">
        <v>10001</v>
      </c>
      <c r="G93" s="56">
        <v>156838434</v>
      </c>
      <c r="H93" s="56">
        <v>149916076</v>
      </c>
      <c r="I93" s="56">
        <v>6922358</v>
      </c>
    </row>
    <row r="94" spans="1:9">
      <c r="A94" s="56" t="s">
        <v>449</v>
      </c>
      <c r="B94" s="56">
        <v>30</v>
      </c>
      <c r="C94" s="56">
        <v>11530047</v>
      </c>
      <c r="D94" s="56">
        <v>11530047</v>
      </c>
      <c r="E94" s="56">
        <v>0</v>
      </c>
      <c r="F94" s="56">
        <v>80</v>
      </c>
      <c r="G94" s="56">
        <v>40495247</v>
      </c>
      <c r="H94" s="56">
        <v>40495247</v>
      </c>
      <c r="I94" s="56">
        <v>0</v>
      </c>
    </row>
    <row r="95" spans="1:9">
      <c r="A95" s="56" t="s">
        <v>450</v>
      </c>
      <c r="B95" s="56">
        <v>780</v>
      </c>
      <c r="C95" s="56">
        <v>520800408</v>
      </c>
      <c r="D95" s="56">
        <v>520800408</v>
      </c>
      <c r="E95" s="56">
        <v>0</v>
      </c>
      <c r="F95" s="56">
        <v>780</v>
      </c>
      <c r="G95" s="56">
        <v>520800408</v>
      </c>
      <c r="H95" s="56">
        <v>520800408</v>
      </c>
      <c r="I95" s="56">
        <v>0</v>
      </c>
    </row>
    <row r="96" spans="1:9">
      <c r="A96" s="56" t="s">
        <v>135</v>
      </c>
      <c r="B96" s="56">
        <v>0</v>
      </c>
      <c r="C96" s="56">
        <v>0</v>
      </c>
      <c r="D96" s="56">
        <v>0</v>
      </c>
      <c r="E96" s="56">
        <v>0</v>
      </c>
      <c r="F96" s="56">
        <v>243774886</v>
      </c>
      <c r="G96" s="56">
        <v>290496582234</v>
      </c>
      <c r="H96" s="56">
        <v>221147359997</v>
      </c>
      <c r="I96" s="56">
        <v>69349222237</v>
      </c>
    </row>
    <row r="97" spans="1:9">
      <c r="A97" s="56" t="s">
        <v>291</v>
      </c>
      <c r="B97" s="56">
        <v>0</v>
      </c>
      <c r="C97" s="56">
        <v>0</v>
      </c>
      <c r="D97" s="56">
        <v>0</v>
      </c>
      <c r="E97" s="56">
        <v>0</v>
      </c>
      <c r="F97" s="56">
        <v>94311196</v>
      </c>
      <c r="G97" s="56">
        <v>305900392744</v>
      </c>
      <c r="H97" s="56">
        <v>181532050377</v>
      </c>
      <c r="I97" s="56">
        <v>124368342367</v>
      </c>
    </row>
    <row r="98" spans="1:9">
      <c r="A98" s="56" t="s">
        <v>242</v>
      </c>
      <c r="B98" s="56">
        <v>5000</v>
      </c>
      <c r="C98" s="56">
        <v>4097027500</v>
      </c>
      <c r="D98" s="56">
        <v>4084989125</v>
      </c>
      <c r="E98" s="56">
        <v>12038375</v>
      </c>
      <c r="F98" s="56">
        <v>5000</v>
      </c>
      <c r="G98" s="56">
        <v>4097027500</v>
      </c>
      <c r="H98" s="56">
        <v>4084989125</v>
      </c>
      <c r="I98" s="56">
        <v>12038375</v>
      </c>
    </row>
    <row r="99" spans="1:9">
      <c r="A99" s="56" t="s">
        <v>285</v>
      </c>
      <c r="B99" s="56">
        <v>0</v>
      </c>
      <c r="C99" s="56">
        <v>0</v>
      </c>
      <c r="D99" s="56">
        <v>0</v>
      </c>
      <c r="E99" s="56">
        <v>0</v>
      </c>
      <c r="F99" s="56">
        <v>10000</v>
      </c>
      <c r="G99" s="56">
        <v>10000000000</v>
      </c>
      <c r="H99" s="56">
        <v>9692967500</v>
      </c>
      <c r="I99" s="56">
        <v>307032500</v>
      </c>
    </row>
    <row r="100" spans="1:9">
      <c r="A100" s="56" t="s">
        <v>451</v>
      </c>
      <c r="B100" s="56">
        <v>0</v>
      </c>
      <c r="C100" s="56">
        <v>0</v>
      </c>
      <c r="D100" s="56">
        <v>0</v>
      </c>
      <c r="E100" s="56">
        <v>0</v>
      </c>
      <c r="F100" s="56">
        <v>1932</v>
      </c>
      <c r="G100" s="56">
        <v>323542</v>
      </c>
      <c r="H100" s="56">
        <v>831259998</v>
      </c>
      <c r="I100" s="56">
        <v>-830936456</v>
      </c>
    </row>
    <row r="101" spans="1:9">
      <c r="A101" s="56" t="s">
        <v>452</v>
      </c>
      <c r="B101" s="56">
        <v>28325</v>
      </c>
      <c r="C101" s="56">
        <v>5378178943</v>
      </c>
      <c r="D101" s="56">
        <v>5164495923</v>
      </c>
      <c r="E101" s="56">
        <v>213683020</v>
      </c>
      <c r="F101" s="56">
        <v>39265</v>
      </c>
      <c r="G101" s="56">
        <v>8744409613</v>
      </c>
      <c r="H101" s="56">
        <v>8530726593</v>
      </c>
      <c r="I101" s="56">
        <v>213683020</v>
      </c>
    </row>
    <row r="102" spans="1:9">
      <c r="A102" s="56" t="s">
        <v>453</v>
      </c>
      <c r="B102" s="56">
        <v>0</v>
      </c>
      <c r="C102" s="56">
        <v>0</v>
      </c>
      <c r="D102" s="56">
        <v>0</v>
      </c>
      <c r="E102" s="56">
        <v>0</v>
      </c>
      <c r="F102" s="56">
        <v>41511</v>
      </c>
      <c r="G102" s="56">
        <v>5188336516</v>
      </c>
      <c r="H102" s="56">
        <v>-6233484</v>
      </c>
      <c r="I102" s="56">
        <v>5194570000</v>
      </c>
    </row>
    <row r="103" spans="1:9">
      <c r="A103" s="56" t="s">
        <v>454</v>
      </c>
      <c r="B103" s="56">
        <v>20000</v>
      </c>
      <c r="C103" s="56">
        <v>239712000</v>
      </c>
      <c r="D103" s="56">
        <v>239712000</v>
      </c>
      <c r="E103" s="56">
        <v>0</v>
      </c>
      <c r="F103" s="56">
        <v>26357</v>
      </c>
      <c r="G103" s="56">
        <v>938692216</v>
      </c>
      <c r="H103" s="56">
        <v>938692216</v>
      </c>
      <c r="I103" s="56">
        <v>0</v>
      </c>
    </row>
    <row r="104" spans="1:9">
      <c r="A104" s="56" t="s">
        <v>455</v>
      </c>
      <c r="B104" s="56">
        <v>0</v>
      </c>
      <c r="C104" s="56">
        <v>0</v>
      </c>
      <c r="D104" s="56">
        <v>0</v>
      </c>
      <c r="E104" s="56">
        <v>0</v>
      </c>
      <c r="F104" s="56">
        <v>20044</v>
      </c>
      <c r="G104" s="56">
        <v>3605218540</v>
      </c>
      <c r="H104" s="56">
        <v>3605218540</v>
      </c>
      <c r="I104" s="56">
        <v>0</v>
      </c>
    </row>
    <row r="105" spans="1:9">
      <c r="A105" s="56" t="s">
        <v>456</v>
      </c>
      <c r="B105" s="56">
        <v>13441</v>
      </c>
      <c r="C105" s="56">
        <v>2200969340</v>
      </c>
      <c r="D105" s="56">
        <v>1952422225</v>
      </c>
      <c r="E105" s="56">
        <v>248547115</v>
      </c>
      <c r="F105" s="56">
        <v>13991</v>
      </c>
      <c r="G105" s="56">
        <v>2360277940</v>
      </c>
      <c r="H105" s="56">
        <v>2111730825</v>
      </c>
      <c r="I105" s="56">
        <v>248547115</v>
      </c>
    </row>
    <row r="106" spans="1:9">
      <c r="A106" s="56" t="s">
        <v>164</v>
      </c>
      <c r="B106" s="56">
        <v>700000</v>
      </c>
      <c r="C106" s="56">
        <v>200413800000</v>
      </c>
      <c r="D106" s="56">
        <v>148937309737</v>
      </c>
      <c r="E106" s="56">
        <v>51476490263</v>
      </c>
      <c r="F106" s="56">
        <v>30213250</v>
      </c>
      <c r="G106" s="56">
        <v>7431531628817</v>
      </c>
      <c r="H106" s="56">
        <v>6053107658703</v>
      </c>
      <c r="I106" s="56">
        <v>1378423970114</v>
      </c>
    </row>
    <row r="107" spans="1:9">
      <c r="A107" s="56" t="s">
        <v>165</v>
      </c>
      <c r="B107" s="56">
        <v>0</v>
      </c>
      <c r="C107" s="56">
        <v>0</v>
      </c>
      <c r="D107" s="56">
        <v>0</v>
      </c>
      <c r="E107" s="56">
        <v>0</v>
      </c>
      <c r="F107" s="56">
        <v>8500000</v>
      </c>
      <c r="G107" s="56">
        <v>286680105631</v>
      </c>
      <c r="H107" s="56">
        <v>270068679813</v>
      </c>
      <c r="I107" s="56">
        <v>16611425818</v>
      </c>
    </row>
    <row r="108" spans="1:9">
      <c r="A108" s="56" t="s">
        <v>170</v>
      </c>
      <c r="B108" s="56">
        <v>3200000</v>
      </c>
      <c r="C108" s="56">
        <v>357141855365</v>
      </c>
      <c r="D108" s="56">
        <v>346245534898</v>
      </c>
      <c r="E108" s="56">
        <v>10896320467</v>
      </c>
      <c r="F108" s="56">
        <v>14200000</v>
      </c>
      <c r="G108" s="56">
        <v>1474194605065</v>
      </c>
      <c r="H108" s="56">
        <v>1312035273031</v>
      </c>
      <c r="I108" s="56">
        <v>162159332034</v>
      </c>
    </row>
    <row r="109" spans="1:9">
      <c r="A109" s="56" t="s">
        <v>175</v>
      </c>
      <c r="B109" s="56">
        <v>20000000</v>
      </c>
      <c r="C109" s="56">
        <v>526583788000</v>
      </c>
      <c r="D109" s="56">
        <v>423049942795</v>
      </c>
      <c r="E109" s="56">
        <v>103533845205</v>
      </c>
      <c r="F109" s="56">
        <v>21700000</v>
      </c>
      <c r="G109" s="56">
        <v>568668763442</v>
      </c>
      <c r="H109" s="56">
        <v>461929455493</v>
      </c>
      <c r="I109" s="56">
        <v>106739307949</v>
      </c>
    </row>
    <row r="110" spans="1:9">
      <c r="A110" s="56" t="s">
        <v>277</v>
      </c>
      <c r="B110" s="56">
        <v>5000</v>
      </c>
      <c r="C110" s="56">
        <v>4097027500</v>
      </c>
      <c r="D110" s="56">
        <v>4115010875</v>
      </c>
      <c r="E110" s="56">
        <v>-17983375</v>
      </c>
      <c r="F110" s="56">
        <v>5000</v>
      </c>
      <c r="G110" s="56">
        <v>4097027500</v>
      </c>
      <c r="H110" s="56">
        <v>4115010875</v>
      </c>
      <c r="I110" s="56">
        <v>-17983375</v>
      </c>
    </row>
    <row r="111" spans="1:9">
      <c r="A111" s="56" t="s">
        <v>248</v>
      </c>
      <c r="B111" s="56">
        <v>10000</v>
      </c>
      <c r="C111" s="56">
        <v>10000000000</v>
      </c>
      <c r="D111" s="56">
        <v>9672007125</v>
      </c>
      <c r="E111" s="56">
        <v>327992875</v>
      </c>
      <c r="F111" s="56">
        <v>10000</v>
      </c>
      <c r="G111" s="56">
        <v>10000000000</v>
      </c>
      <c r="H111" s="56">
        <v>9672007125</v>
      </c>
      <c r="I111" s="56">
        <v>327992875</v>
      </c>
    </row>
    <row r="112" spans="1:9">
      <c r="A112" s="56" t="s">
        <v>188</v>
      </c>
      <c r="B112" s="56">
        <v>24000</v>
      </c>
      <c r="C112" s="56">
        <v>629478656704</v>
      </c>
      <c r="D112" s="56">
        <v>307992219127</v>
      </c>
      <c r="E112" s="56">
        <v>321486437577</v>
      </c>
      <c r="F112" s="56">
        <v>183537</v>
      </c>
      <c r="G112" s="56">
        <v>3760936855783</v>
      </c>
      <c r="H112" s="56">
        <v>2099009194741</v>
      </c>
      <c r="I112" s="56">
        <v>1661927661042</v>
      </c>
    </row>
    <row r="113" spans="1:9">
      <c r="A113" s="56" t="s">
        <v>457</v>
      </c>
      <c r="B113" s="56">
        <v>0</v>
      </c>
      <c r="C113" s="56">
        <v>0</v>
      </c>
      <c r="D113" s="56">
        <v>0</v>
      </c>
      <c r="E113" s="56">
        <v>0</v>
      </c>
      <c r="F113" s="56">
        <v>10000</v>
      </c>
      <c r="G113" s="56">
        <v>9988</v>
      </c>
      <c r="H113" s="56">
        <v>2601569988</v>
      </c>
      <c r="I113" s="56">
        <v>-2601560000</v>
      </c>
    </row>
    <row r="114" spans="1:9">
      <c r="A114" s="56" t="s">
        <v>458</v>
      </c>
      <c r="B114" s="56">
        <v>0</v>
      </c>
      <c r="C114" s="56">
        <v>0</v>
      </c>
      <c r="D114" s="56">
        <v>0</v>
      </c>
      <c r="E114" s="56">
        <v>0</v>
      </c>
      <c r="F114" s="56">
        <v>10008</v>
      </c>
      <c r="G114" s="56">
        <v>4348195896</v>
      </c>
      <c r="H114" s="56">
        <v>-15257197426</v>
      </c>
      <c r="I114" s="56">
        <v>19605393322</v>
      </c>
    </row>
    <row r="115" spans="1:9">
      <c r="A115" s="56" t="s">
        <v>459</v>
      </c>
      <c r="B115" s="56">
        <v>0</v>
      </c>
      <c r="C115" s="56">
        <v>0</v>
      </c>
      <c r="D115" s="56">
        <v>0</v>
      </c>
      <c r="E115" s="56">
        <v>0</v>
      </c>
      <c r="F115" s="56">
        <v>19989</v>
      </c>
      <c r="G115" s="56">
        <v>2196261320</v>
      </c>
      <c r="H115" s="56">
        <v>2027632752</v>
      </c>
      <c r="I115" s="56">
        <v>168628568</v>
      </c>
    </row>
    <row r="116" spans="1:9">
      <c r="A116" s="56" t="s">
        <v>460</v>
      </c>
      <c r="B116" s="56">
        <v>15000</v>
      </c>
      <c r="C116" s="56">
        <v>5892920000</v>
      </c>
      <c r="D116" s="56">
        <v>5892920000</v>
      </c>
      <c r="E116" s="56">
        <v>0</v>
      </c>
      <c r="F116" s="56">
        <v>15000</v>
      </c>
      <c r="G116" s="56">
        <v>5892920000</v>
      </c>
      <c r="H116" s="56">
        <v>5892920000</v>
      </c>
      <c r="I116" s="56">
        <v>0</v>
      </c>
    </row>
    <row r="117" spans="1:9">
      <c r="A117" s="56" t="s">
        <v>461</v>
      </c>
      <c r="B117" s="56">
        <v>296</v>
      </c>
      <c r="C117" s="56">
        <v>165948462</v>
      </c>
      <c r="D117" s="56">
        <v>165948462</v>
      </c>
      <c r="E117" s="56">
        <v>0</v>
      </c>
      <c r="F117" s="56">
        <v>296</v>
      </c>
      <c r="G117" s="56">
        <v>165948462</v>
      </c>
      <c r="H117" s="56">
        <v>165948462</v>
      </c>
      <c r="I117" s="56">
        <v>0</v>
      </c>
    </row>
    <row r="118" spans="1:9">
      <c r="A118" s="56" t="s">
        <v>212</v>
      </c>
      <c r="B118" s="56">
        <v>0</v>
      </c>
      <c r="C118" s="56">
        <v>0</v>
      </c>
      <c r="D118" s="56">
        <v>0</v>
      </c>
      <c r="E118" s="56">
        <v>0</v>
      </c>
      <c r="F118" s="56">
        <v>0</v>
      </c>
      <c r="G118" s="56">
        <v>0</v>
      </c>
      <c r="H118" s="56">
        <v>-23532008318</v>
      </c>
      <c r="I118" s="56">
        <v>23532008318</v>
      </c>
    </row>
    <row r="119" spans="1:9">
      <c r="A119" s="56" t="s">
        <v>210</v>
      </c>
      <c r="B119" s="56">
        <v>0</v>
      </c>
      <c r="C119" s="56">
        <v>0</v>
      </c>
      <c r="D119" s="56">
        <v>0</v>
      </c>
      <c r="E119" s="56">
        <v>0</v>
      </c>
      <c r="F119" s="56">
        <v>0</v>
      </c>
      <c r="G119" s="56">
        <v>0</v>
      </c>
      <c r="H119" s="56">
        <v>-3151707840</v>
      </c>
      <c r="I119" s="56">
        <v>3151707840</v>
      </c>
    </row>
    <row r="120" spans="1:9">
      <c r="A120" s="56" t="s">
        <v>216</v>
      </c>
      <c r="B120" s="56">
        <v>0</v>
      </c>
      <c r="C120" s="56">
        <v>0</v>
      </c>
      <c r="D120" s="56">
        <v>0</v>
      </c>
      <c r="E120" s="56">
        <v>0</v>
      </c>
      <c r="F120" s="56">
        <v>0</v>
      </c>
      <c r="G120" s="56">
        <v>0</v>
      </c>
      <c r="H120" s="56">
        <v>-593643600</v>
      </c>
      <c r="I120" s="56">
        <v>593643600</v>
      </c>
    </row>
    <row r="121" spans="1:9">
      <c r="A121" s="56" t="s">
        <v>218</v>
      </c>
      <c r="B121" s="56">
        <v>0</v>
      </c>
      <c r="C121" s="56">
        <v>0</v>
      </c>
      <c r="D121" s="56">
        <v>0</v>
      </c>
      <c r="E121" s="56">
        <v>0</v>
      </c>
      <c r="F121" s="56">
        <v>0</v>
      </c>
      <c r="G121" s="56">
        <v>0</v>
      </c>
      <c r="H121" s="56">
        <v>-549518281</v>
      </c>
      <c r="I121" s="56">
        <v>549518281</v>
      </c>
    </row>
    <row r="122" spans="1:9">
      <c r="A122" s="56" t="s">
        <v>209</v>
      </c>
      <c r="B122" s="56">
        <v>0</v>
      </c>
      <c r="C122" s="56">
        <v>0</v>
      </c>
      <c r="D122" s="56">
        <v>0</v>
      </c>
      <c r="E122" s="56">
        <v>0</v>
      </c>
      <c r="F122" s="56">
        <v>0</v>
      </c>
      <c r="G122" s="56">
        <v>0</v>
      </c>
      <c r="H122" s="56">
        <v>-7578272605</v>
      </c>
      <c r="I122" s="56">
        <v>7578272605</v>
      </c>
    </row>
    <row r="123" spans="1:9">
      <c r="A123" s="56" t="s">
        <v>215</v>
      </c>
      <c r="B123" s="56">
        <v>0</v>
      </c>
      <c r="C123" s="56">
        <v>0</v>
      </c>
      <c r="D123" s="56">
        <v>0</v>
      </c>
      <c r="E123" s="56">
        <v>0</v>
      </c>
      <c r="F123" s="56">
        <v>0</v>
      </c>
      <c r="G123" s="56">
        <v>0</v>
      </c>
      <c r="H123" s="56">
        <v>-1499527013</v>
      </c>
      <c r="I123" s="56">
        <v>1499527013</v>
      </c>
    </row>
    <row r="124" spans="1:9">
      <c r="A124" s="56" t="s">
        <v>222</v>
      </c>
      <c r="B124" s="56">
        <v>0</v>
      </c>
      <c r="C124" s="56">
        <v>0</v>
      </c>
      <c r="D124" s="56">
        <v>0</v>
      </c>
      <c r="E124" s="56">
        <v>0</v>
      </c>
      <c r="F124" s="56">
        <v>0</v>
      </c>
      <c r="G124" s="56">
        <v>0</v>
      </c>
      <c r="H124" s="56">
        <v>-509514108</v>
      </c>
      <c r="I124" s="56">
        <v>509514108</v>
      </c>
    </row>
    <row r="125" spans="1:9">
      <c r="A125" s="56" t="s">
        <v>220</v>
      </c>
      <c r="B125" s="56">
        <v>0</v>
      </c>
      <c r="C125" s="56">
        <v>0</v>
      </c>
      <c r="D125" s="56">
        <v>0</v>
      </c>
      <c r="E125" s="56">
        <v>0</v>
      </c>
      <c r="F125" s="56">
        <v>0</v>
      </c>
      <c r="G125" s="56">
        <v>0</v>
      </c>
      <c r="H125" s="56">
        <v>-1862531810</v>
      </c>
      <c r="I125" s="56">
        <v>1862531810</v>
      </c>
    </row>
    <row r="126" spans="1:9">
      <c r="A126" s="56" t="s">
        <v>213</v>
      </c>
      <c r="B126" s="56">
        <v>0</v>
      </c>
      <c r="C126" s="56">
        <v>0</v>
      </c>
      <c r="D126" s="56">
        <v>0</v>
      </c>
      <c r="E126" s="56">
        <v>0</v>
      </c>
      <c r="F126" s="56">
        <v>0</v>
      </c>
      <c r="G126" s="56">
        <v>0</v>
      </c>
      <c r="H126" s="56">
        <v>-13856510304</v>
      </c>
      <c r="I126" s="56">
        <v>13856510304</v>
      </c>
    </row>
    <row r="127" spans="1:9" ht="17.399999999999999" thickBot="1">
      <c r="A127" s="57" t="s">
        <v>2</v>
      </c>
      <c r="B127" s="57">
        <f t="shared" ref="B127:I127" si="0">SUM(B7:B126)</f>
        <v>588704246</v>
      </c>
      <c r="C127" s="57">
        <f t="shared" si="0"/>
        <v>18758883056606</v>
      </c>
      <c r="D127" s="57">
        <f t="shared" si="0"/>
        <v>17570058405993</v>
      </c>
      <c r="E127" s="57">
        <f t="shared" si="0"/>
        <v>1188824650613</v>
      </c>
      <c r="F127" s="57">
        <f t="shared" si="0"/>
        <v>18350120383</v>
      </c>
      <c r="G127" s="57">
        <f t="shared" si="0"/>
        <v>190643640189043</v>
      </c>
      <c r="H127" s="57">
        <f t="shared" si="0"/>
        <v>173944773294128</v>
      </c>
      <c r="I127" s="57">
        <f t="shared" si="0"/>
        <v>16698866894915</v>
      </c>
    </row>
    <row r="128" spans="1:9" ht="17.399999999999999" thickTop="1"/>
  </sheetData>
  <mergeCells count="7">
    <mergeCell ref="A1:I1"/>
    <mergeCell ref="A2:I2"/>
    <mergeCell ref="A3:I3"/>
    <mergeCell ref="B5:E5"/>
    <mergeCell ref="F5:I5"/>
    <mergeCell ref="A4:E4"/>
    <mergeCell ref="F4:I4"/>
  </mergeCells>
  <pageMargins left="0.7" right="0.7" top="0.75" bottom="0.75" header="0.3" footer="0.3"/>
  <pageSetup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129"/>
  <sheetViews>
    <sheetView rightToLeft="1" zoomScale="85" zoomScaleNormal="85" zoomScaleSheetLayoutView="100" workbookViewId="0">
      <selection activeCell="D122" sqref="D122"/>
    </sheetView>
  </sheetViews>
  <sheetFormatPr defaultRowHeight="16.8"/>
  <cols>
    <col min="1" max="1" width="32.5546875" style="7" customWidth="1"/>
    <col min="2" max="2" width="21.5546875" style="7" customWidth="1"/>
    <col min="3" max="3" width="20.6640625" style="7" customWidth="1"/>
    <col min="4" max="4" width="23" style="7" customWidth="1"/>
    <col min="5" max="5" width="18.6640625" style="7" customWidth="1"/>
    <col min="6" max="6" width="24.33203125" style="7" customWidth="1"/>
    <col min="7" max="7" width="21.5546875" style="7" customWidth="1"/>
    <col min="8" max="8" width="28.6640625" style="7" customWidth="1"/>
    <col min="9" max="9" width="25.6640625" style="7" customWidth="1"/>
    <col min="10" max="16384" width="8.88671875" style="7"/>
  </cols>
  <sheetData>
    <row r="1" spans="1:9" ht="20.399999999999999">
      <c r="A1" s="83" t="s">
        <v>114</v>
      </c>
      <c r="B1" s="83"/>
      <c r="C1" s="83"/>
      <c r="D1" s="83"/>
      <c r="E1" s="83"/>
      <c r="F1" s="83"/>
      <c r="G1" s="83"/>
      <c r="H1" s="83"/>
      <c r="I1" s="83"/>
    </row>
    <row r="2" spans="1:9" ht="20.399999999999999">
      <c r="A2" s="83" t="s">
        <v>66</v>
      </c>
      <c r="B2" s="83"/>
      <c r="C2" s="83"/>
      <c r="D2" s="83"/>
      <c r="E2" s="83"/>
      <c r="F2" s="83"/>
      <c r="G2" s="83"/>
      <c r="H2" s="83"/>
      <c r="I2" s="83"/>
    </row>
    <row r="3" spans="1:9" ht="20.399999999999999">
      <c r="A3" s="83" t="s">
        <v>115</v>
      </c>
      <c r="B3" s="83"/>
      <c r="C3" s="83"/>
      <c r="D3" s="83"/>
      <c r="E3" s="83"/>
      <c r="F3" s="83"/>
      <c r="G3" s="83"/>
      <c r="H3" s="83"/>
      <c r="I3" s="83"/>
    </row>
    <row r="4" spans="1:9" ht="20.399999999999999">
      <c r="A4" s="84" t="s">
        <v>51</v>
      </c>
      <c r="B4" s="84"/>
      <c r="C4" s="84"/>
      <c r="D4" s="84"/>
    </row>
    <row r="5" spans="1:9" ht="16.5" customHeight="1" thickBot="1">
      <c r="B5" s="119" t="s">
        <v>96</v>
      </c>
      <c r="C5" s="119"/>
      <c r="D5" s="119"/>
      <c r="E5" s="119"/>
      <c r="F5" s="108" t="s">
        <v>116</v>
      </c>
      <c r="G5" s="108"/>
      <c r="H5" s="108"/>
      <c r="I5" s="108"/>
    </row>
    <row r="6" spans="1:9" ht="53.25" customHeight="1" thickBot="1">
      <c r="A6" s="28" t="s">
        <v>40</v>
      </c>
      <c r="B6" s="14" t="s">
        <v>3</v>
      </c>
      <c r="C6" s="16" t="s">
        <v>23</v>
      </c>
      <c r="D6" s="14" t="s">
        <v>52</v>
      </c>
      <c r="E6" s="21" t="s">
        <v>53</v>
      </c>
      <c r="F6" s="14" t="s">
        <v>3</v>
      </c>
      <c r="G6" s="16" t="s">
        <v>23</v>
      </c>
      <c r="H6" s="14" t="s">
        <v>52</v>
      </c>
      <c r="I6" s="21" t="s">
        <v>53</v>
      </c>
    </row>
    <row r="7" spans="1:9">
      <c r="A7" s="56" t="s">
        <v>170</v>
      </c>
      <c r="B7" s="56">
        <v>4170000</v>
      </c>
      <c r="C7" s="56">
        <v>465400480266</v>
      </c>
      <c r="D7" s="56">
        <v>453797986992</v>
      </c>
      <c r="E7" s="56">
        <v>11602493274</v>
      </c>
      <c r="F7" s="56">
        <v>4170000</v>
      </c>
      <c r="G7" s="56">
        <v>465400480266</v>
      </c>
      <c r="H7" s="56">
        <v>449726655570</v>
      </c>
      <c r="I7" s="56">
        <v>15673824696</v>
      </c>
    </row>
    <row r="8" spans="1:9">
      <c r="A8" s="56" t="s">
        <v>287</v>
      </c>
      <c r="B8" s="56">
        <v>5000</v>
      </c>
      <c r="C8" s="56">
        <v>4236926000</v>
      </c>
      <c r="D8" s="56">
        <v>4236926000</v>
      </c>
      <c r="E8" s="56">
        <v>0</v>
      </c>
      <c r="F8" s="56">
        <v>5000</v>
      </c>
      <c r="G8" s="56">
        <v>4236926000</v>
      </c>
      <c r="H8" s="56">
        <v>4273095750</v>
      </c>
      <c r="I8" s="56">
        <v>-36169750</v>
      </c>
    </row>
    <row r="9" spans="1:9">
      <c r="A9" s="56" t="s">
        <v>253</v>
      </c>
      <c r="B9" s="56">
        <v>5000</v>
      </c>
      <c r="C9" s="56">
        <v>4716578000</v>
      </c>
      <c r="D9" s="56">
        <v>4615013125</v>
      </c>
      <c r="E9" s="56">
        <v>101564875</v>
      </c>
      <c r="F9" s="56">
        <v>5000</v>
      </c>
      <c r="G9" s="56">
        <v>4716578000</v>
      </c>
      <c r="H9" s="56">
        <v>4578316875</v>
      </c>
      <c r="I9" s="56">
        <v>138261125</v>
      </c>
    </row>
    <row r="10" spans="1:9">
      <c r="A10" s="56" t="s">
        <v>156</v>
      </c>
      <c r="B10" s="56">
        <v>80702332</v>
      </c>
      <c r="C10" s="56">
        <v>121606625327</v>
      </c>
      <c r="D10" s="56">
        <v>121606625327</v>
      </c>
      <c r="E10" s="56">
        <v>0</v>
      </c>
      <c r="F10" s="56">
        <v>80702332</v>
      </c>
      <c r="G10" s="56">
        <v>121606625327</v>
      </c>
      <c r="H10" s="56">
        <v>131965550665</v>
      </c>
      <c r="I10" s="56">
        <v>-10358925338</v>
      </c>
    </row>
    <row r="11" spans="1:9">
      <c r="A11" s="56" t="s">
        <v>138</v>
      </c>
      <c r="B11" s="56">
        <v>14055558480</v>
      </c>
      <c r="C11" s="56">
        <v>6334239191255</v>
      </c>
      <c r="D11" s="56">
        <v>6629181592622</v>
      </c>
      <c r="E11" s="56">
        <v>-294942401367</v>
      </c>
      <c r="F11" s="56">
        <v>14055558480</v>
      </c>
      <c r="G11" s="56">
        <v>6334239191255</v>
      </c>
      <c r="H11" s="56">
        <v>6076341241168</v>
      </c>
      <c r="I11" s="56">
        <v>257897950087</v>
      </c>
    </row>
    <row r="12" spans="1:9">
      <c r="A12" s="56" t="s">
        <v>135</v>
      </c>
      <c r="B12" s="56">
        <v>786519511</v>
      </c>
      <c r="C12" s="56">
        <v>799282426027</v>
      </c>
      <c r="D12" s="56">
        <v>844079966128</v>
      </c>
      <c r="E12" s="56">
        <v>-44797540101</v>
      </c>
      <c r="F12" s="56">
        <v>786519511</v>
      </c>
      <c r="G12" s="56">
        <v>799282426027</v>
      </c>
      <c r="H12" s="56">
        <v>726929261239</v>
      </c>
      <c r="I12" s="56">
        <v>72353164788</v>
      </c>
    </row>
    <row r="13" spans="1:9">
      <c r="A13" s="56" t="s">
        <v>124</v>
      </c>
      <c r="B13" s="56">
        <v>17433107604</v>
      </c>
      <c r="C13" s="56">
        <v>21792242911218</v>
      </c>
      <c r="D13" s="56">
        <v>21823530364614</v>
      </c>
      <c r="E13" s="56">
        <v>-31287453396</v>
      </c>
      <c r="F13" s="56">
        <v>17433107604</v>
      </c>
      <c r="G13" s="56">
        <v>21792242911218</v>
      </c>
      <c r="H13" s="56">
        <v>22733178829279</v>
      </c>
      <c r="I13" s="56">
        <v>-940935918061</v>
      </c>
    </row>
    <row r="14" spans="1:9">
      <c r="A14" s="56" t="s">
        <v>133</v>
      </c>
      <c r="B14" s="56">
        <v>38895630</v>
      </c>
      <c r="C14" s="56">
        <v>115820886577</v>
      </c>
      <c r="D14" s="56">
        <v>110029842248</v>
      </c>
      <c r="E14" s="56">
        <v>5791044329</v>
      </c>
      <c r="F14" s="56">
        <v>38895630</v>
      </c>
      <c r="G14" s="56">
        <v>115820886577</v>
      </c>
      <c r="H14" s="56">
        <v>91257530766</v>
      </c>
      <c r="I14" s="56">
        <v>24563355811</v>
      </c>
    </row>
    <row r="15" spans="1:9">
      <c r="A15" s="56" t="s">
        <v>288</v>
      </c>
      <c r="B15" s="56">
        <v>527253432</v>
      </c>
      <c r="C15" s="56">
        <v>884585715859</v>
      </c>
      <c r="D15" s="56">
        <v>947808042186</v>
      </c>
      <c r="E15" s="56">
        <v>-63222326327</v>
      </c>
      <c r="F15" s="56">
        <v>527253432</v>
      </c>
      <c r="G15" s="56">
        <v>884585715859</v>
      </c>
      <c r="H15" s="56">
        <v>716426889664</v>
      </c>
      <c r="I15" s="56">
        <v>168158826195</v>
      </c>
    </row>
    <row r="16" spans="1:9">
      <c r="A16" s="56" t="s">
        <v>145</v>
      </c>
      <c r="B16" s="56">
        <v>6652344473</v>
      </c>
      <c r="C16" s="56">
        <v>8222696111015</v>
      </c>
      <c r="D16" s="56">
        <v>8235919231412</v>
      </c>
      <c r="E16" s="56">
        <v>-13223120397</v>
      </c>
      <c r="F16" s="56">
        <v>6652344473</v>
      </c>
      <c r="G16" s="56">
        <v>8222696111015</v>
      </c>
      <c r="H16" s="56">
        <v>9177663829863</v>
      </c>
      <c r="I16" s="56">
        <v>-954967718848</v>
      </c>
    </row>
    <row r="17" spans="1:9">
      <c r="A17" s="56" t="s">
        <v>128</v>
      </c>
      <c r="B17" s="56">
        <v>1800358351</v>
      </c>
      <c r="C17" s="56">
        <v>3497236712902</v>
      </c>
      <c r="D17" s="56">
        <v>4342978169012</v>
      </c>
      <c r="E17" s="56">
        <v>-845741456110</v>
      </c>
      <c r="F17" s="56">
        <v>1800358351</v>
      </c>
      <c r="G17" s="56">
        <v>3497236712902</v>
      </c>
      <c r="H17" s="56">
        <v>3428122361060</v>
      </c>
      <c r="I17" s="56">
        <v>69114351842</v>
      </c>
    </row>
    <row r="18" spans="1:9">
      <c r="A18" s="56" t="s">
        <v>153</v>
      </c>
      <c r="B18" s="56">
        <v>220690469</v>
      </c>
      <c r="C18" s="56">
        <v>683399984411</v>
      </c>
      <c r="D18" s="56">
        <v>714273168605</v>
      </c>
      <c r="E18" s="56">
        <v>-30873184194</v>
      </c>
      <c r="F18" s="56">
        <v>220690469</v>
      </c>
      <c r="G18" s="56">
        <v>683399984411</v>
      </c>
      <c r="H18" s="56">
        <v>332327775575</v>
      </c>
      <c r="I18" s="56">
        <v>351072208836</v>
      </c>
    </row>
    <row r="19" spans="1:9">
      <c r="A19" s="56" t="s">
        <v>291</v>
      </c>
      <c r="B19" s="56">
        <v>180000000</v>
      </c>
      <c r="C19" s="56">
        <v>770713812000</v>
      </c>
      <c r="D19" s="56">
        <v>819276876000</v>
      </c>
      <c r="E19" s="56">
        <v>-48563064000</v>
      </c>
      <c r="F19" s="56">
        <v>180000000</v>
      </c>
      <c r="G19" s="56">
        <v>770713812000</v>
      </c>
      <c r="H19" s="56">
        <v>366746346360</v>
      </c>
      <c r="I19" s="56">
        <v>403967465640</v>
      </c>
    </row>
    <row r="20" spans="1:9">
      <c r="A20" s="56" t="s">
        <v>149</v>
      </c>
      <c r="B20" s="56">
        <v>44658855</v>
      </c>
      <c r="C20" s="56">
        <v>67963744434</v>
      </c>
      <c r="D20" s="56">
        <v>68633118148</v>
      </c>
      <c r="E20" s="56">
        <v>-669373714</v>
      </c>
      <c r="F20" s="56">
        <v>44658855</v>
      </c>
      <c r="G20" s="56">
        <v>67963744434</v>
      </c>
      <c r="H20" s="56">
        <v>87765150059</v>
      </c>
      <c r="I20" s="56">
        <v>-19801405625</v>
      </c>
    </row>
    <row r="21" spans="1:9">
      <c r="A21" s="56" t="s">
        <v>134</v>
      </c>
      <c r="B21" s="56">
        <v>162887424</v>
      </c>
      <c r="C21" s="56">
        <v>100262395808</v>
      </c>
      <c r="D21" s="56">
        <v>97495414105</v>
      </c>
      <c r="E21" s="56">
        <v>2766981703</v>
      </c>
      <c r="F21" s="56">
        <v>162887424</v>
      </c>
      <c r="G21" s="56">
        <v>100262395808</v>
      </c>
      <c r="H21" s="56">
        <v>111123984192</v>
      </c>
      <c r="I21" s="56">
        <v>-10861588384</v>
      </c>
    </row>
    <row r="22" spans="1:9">
      <c r="A22" s="56" t="s">
        <v>162</v>
      </c>
      <c r="B22" s="56">
        <v>1723133571</v>
      </c>
      <c r="C22" s="56">
        <v>1587521718306</v>
      </c>
      <c r="D22" s="56">
        <v>1587521718306</v>
      </c>
      <c r="E22" s="56">
        <v>0</v>
      </c>
      <c r="F22" s="56">
        <v>1723133571</v>
      </c>
      <c r="G22" s="56">
        <v>1587521718306</v>
      </c>
      <c r="H22" s="56">
        <v>1989494921805</v>
      </c>
      <c r="I22" s="56">
        <v>-401973203499</v>
      </c>
    </row>
    <row r="23" spans="1:9">
      <c r="A23" s="56" t="s">
        <v>132</v>
      </c>
      <c r="B23" s="56">
        <v>11997322437</v>
      </c>
      <c r="C23" s="56">
        <v>5754338146535</v>
      </c>
      <c r="D23" s="56">
        <v>6066031462806</v>
      </c>
      <c r="E23" s="56">
        <v>-311693316271</v>
      </c>
      <c r="F23" s="56">
        <v>11997322437</v>
      </c>
      <c r="G23" s="56">
        <v>5754338146535</v>
      </c>
      <c r="H23" s="56">
        <v>4920237679206</v>
      </c>
      <c r="I23" s="56">
        <v>834100467329</v>
      </c>
    </row>
    <row r="24" spans="1:9">
      <c r="A24" s="56" t="s">
        <v>127</v>
      </c>
      <c r="B24" s="56">
        <v>71468632</v>
      </c>
      <c r="C24" s="56">
        <v>120404536506</v>
      </c>
      <c r="D24" s="56">
        <v>117976449767</v>
      </c>
      <c r="E24" s="56">
        <v>2428086739</v>
      </c>
      <c r="F24" s="56">
        <v>71468632</v>
      </c>
      <c r="G24" s="56">
        <v>120404536506</v>
      </c>
      <c r="H24" s="56">
        <v>142367730619</v>
      </c>
      <c r="I24" s="56">
        <v>-21963194113</v>
      </c>
    </row>
    <row r="25" spans="1:9">
      <c r="A25" s="56" t="s">
        <v>140</v>
      </c>
      <c r="B25" s="56">
        <v>8818365</v>
      </c>
      <c r="C25" s="56">
        <v>21923417650</v>
      </c>
      <c r="D25" s="56">
        <v>21288977911</v>
      </c>
      <c r="E25" s="56">
        <v>634439739</v>
      </c>
      <c r="F25" s="56">
        <v>8818365</v>
      </c>
      <c r="G25" s="56">
        <v>21923417650</v>
      </c>
      <c r="H25" s="56">
        <v>22617300580</v>
      </c>
      <c r="I25" s="56">
        <v>-693882930</v>
      </c>
    </row>
    <row r="26" spans="1:9">
      <c r="A26" s="56" t="s">
        <v>151</v>
      </c>
      <c r="B26" s="56">
        <v>51463629</v>
      </c>
      <c r="C26" s="56">
        <v>255991243844</v>
      </c>
      <c r="D26" s="56">
        <v>255970676085</v>
      </c>
      <c r="E26" s="56">
        <v>20567759</v>
      </c>
      <c r="F26" s="56">
        <v>51463629</v>
      </c>
      <c r="G26" s="56">
        <v>255991243844</v>
      </c>
      <c r="H26" s="56">
        <v>235782398912</v>
      </c>
      <c r="I26" s="56">
        <v>20208844932</v>
      </c>
    </row>
    <row r="27" spans="1:9">
      <c r="A27" s="56" t="s">
        <v>131</v>
      </c>
      <c r="B27" s="56">
        <v>105498559</v>
      </c>
      <c r="C27" s="56">
        <v>629347729168</v>
      </c>
      <c r="D27" s="56">
        <v>659524165673</v>
      </c>
      <c r="E27" s="56">
        <v>-30176436505</v>
      </c>
      <c r="F27" s="56">
        <v>105498559</v>
      </c>
      <c r="G27" s="56">
        <v>629347729168</v>
      </c>
      <c r="H27" s="56">
        <v>661795501442</v>
      </c>
      <c r="I27" s="56">
        <v>-32447772274</v>
      </c>
    </row>
    <row r="28" spans="1:9">
      <c r="A28" s="56" t="s">
        <v>258</v>
      </c>
      <c r="B28" s="56">
        <v>1100</v>
      </c>
      <c r="C28" s="56">
        <v>6086236977</v>
      </c>
      <c r="D28" s="56">
        <v>5739108827</v>
      </c>
      <c r="E28" s="56">
        <v>347128150</v>
      </c>
      <c r="F28" s="56">
        <v>1100</v>
      </c>
      <c r="G28" s="56">
        <v>6086236977</v>
      </c>
      <c r="H28" s="56">
        <v>5016872329</v>
      </c>
      <c r="I28" s="56">
        <v>1069364648</v>
      </c>
    </row>
    <row r="29" spans="1:9">
      <c r="A29" s="56" t="s">
        <v>144</v>
      </c>
      <c r="B29" s="56">
        <v>62278670</v>
      </c>
      <c r="C29" s="56">
        <v>579996072125</v>
      </c>
      <c r="D29" s="56">
        <v>564438237572</v>
      </c>
      <c r="E29" s="56">
        <v>15557834553</v>
      </c>
      <c r="F29" s="56">
        <v>62278670</v>
      </c>
      <c r="G29" s="56">
        <v>579996072125</v>
      </c>
      <c r="H29" s="56">
        <v>543901895962</v>
      </c>
      <c r="I29" s="56">
        <v>36094176163</v>
      </c>
    </row>
    <row r="30" spans="1:9">
      <c r="A30" s="56" t="s">
        <v>181</v>
      </c>
      <c r="B30" s="56">
        <v>40000000</v>
      </c>
      <c r="C30" s="56">
        <v>655678129500</v>
      </c>
      <c r="D30" s="56">
        <v>645517947000</v>
      </c>
      <c r="E30" s="56">
        <v>10160182500</v>
      </c>
      <c r="F30" s="56">
        <v>40000000</v>
      </c>
      <c r="G30" s="56">
        <v>655678129500</v>
      </c>
      <c r="H30" s="56">
        <v>645517947000</v>
      </c>
      <c r="I30" s="56">
        <v>10160182500</v>
      </c>
    </row>
    <row r="31" spans="1:9">
      <c r="A31" s="56" t="s">
        <v>178</v>
      </c>
      <c r="B31" s="56">
        <v>0</v>
      </c>
      <c r="C31" s="56">
        <v>0</v>
      </c>
      <c r="D31" s="56">
        <v>5963428577</v>
      </c>
      <c r="E31" s="56">
        <v>-5963428577</v>
      </c>
      <c r="F31" s="56">
        <v>0</v>
      </c>
      <c r="G31" s="56">
        <v>0</v>
      </c>
      <c r="H31" s="56">
        <v>0</v>
      </c>
      <c r="I31" s="56">
        <v>0</v>
      </c>
    </row>
    <row r="32" spans="1:9">
      <c r="A32" s="56" t="s">
        <v>171</v>
      </c>
      <c r="B32" s="56">
        <v>250000</v>
      </c>
      <c r="C32" s="56">
        <v>5592686936</v>
      </c>
      <c r="D32" s="56">
        <v>5438493816</v>
      </c>
      <c r="E32" s="56">
        <v>154193120</v>
      </c>
      <c r="F32" s="56">
        <v>250000</v>
      </c>
      <c r="G32" s="56">
        <v>5592686936</v>
      </c>
      <c r="H32" s="56">
        <v>4394675844</v>
      </c>
      <c r="I32" s="56">
        <v>1198011092</v>
      </c>
    </row>
    <row r="33" spans="1:9">
      <c r="A33" s="56" t="s">
        <v>286</v>
      </c>
      <c r="B33" s="56">
        <v>85000</v>
      </c>
      <c r="C33" s="56">
        <v>76812320664</v>
      </c>
      <c r="D33" s="56">
        <v>76812320664</v>
      </c>
      <c r="E33" s="56">
        <v>0</v>
      </c>
      <c r="F33" s="56">
        <v>85000</v>
      </c>
      <c r="G33" s="56">
        <v>76812320664</v>
      </c>
      <c r="H33" s="56">
        <v>80905060945</v>
      </c>
      <c r="I33" s="56">
        <v>-4092740281</v>
      </c>
    </row>
    <row r="34" spans="1:9">
      <c r="A34" s="56" t="s">
        <v>266</v>
      </c>
      <c r="B34" s="56">
        <v>5000</v>
      </c>
      <c r="C34" s="56">
        <v>4171973125</v>
      </c>
      <c r="D34" s="56">
        <v>4171973125</v>
      </c>
      <c r="E34" s="56">
        <v>0</v>
      </c>
      <c r="F34" s="56">
        <v>5000</v>
      </c>
      <c r="G34" s="56">
        <v>4171973125</v>
      </c>
      <c r="H34" s="56">
        <v>4178026875</v>
      </c>
      <c r="I34" s="56">
        <v>-6053750</v>
      </c>
    </row>
    <row r="35" spans="1:9">
      <c r="A35" s="56" t="s">
        <v>239</v>
      </c>
      <c r="B35" s="56">
        <v>15000</v>
      </c>
      <c r="C35" s="56">
        <v>14406048037</v>
      </c>
      <c r="D35" s="56">
        <v>14406048037</v>
      </c>
      <c r="E35" s="56">
        <v>0</v>
      </c>
      <c r="F35" s="56">
        <v>15000</v>
      </c>
      <c r="G35" s="56">
        <v>14406048037</v>
      </c>
      <c r="H35" s="56">
        <v>14311314488</v>
      </c>
      <c r="I35" s="56">
        <v>94733549</v>
      </c>
    </row>
    <row r="36" spans="1:9">
      <c r="A36" s="56" t="s">
        <v>260</v>
      </c>
      <c r="B36" s="56">
        <v>4500</v>
      </c>
      <c r="C36" s="56">
        <v>4143788574</v>
      </c>
      <c r="D36" s="56">
        <v>4271900625</v>
      </c>
      <c r="E36" s="56">
        <v>-128112051</v>
      </c>
      <c r="F36" s="56">
        <v>4500</v>
      </c>
      <c r="G36" s="56">
        <v>4143788574</v>
      </c>
      <c r="H36" s="56">
        <v>4278099375</v>
      </c>
      <c r="I36" s="56">
        <v>-134310801</v>
      </c>
    </row>
    <row r="37" spans="1:9">
      <c r="A37" s="56" t="s">
        <v>256</v>
      </c>
      <c r="B37" s="56">
        <v>5000</v>
      </c>
      <c r="C37" s="56">
        <v>4996375000</v>
      </c>
      <c r="D37" s="56">
        <v>4996375000</v>
      </c>
      <c r="E37" s="56">
        <v>0</v>
      </c>
      <c r="F37" s="56">
        <v>5000</v>
      </c>
      <c r="G37" s="56">
        <v>4996375000</v>
      </c>
      <c r="H37" s="56">
        <v>4778461875</v>
      </c>
      <c r="I37" s="56">
        <v>217913125</v>
      </c>
    </row>
    <row r="38" spans="1:9">
      <c r="A38" s="56" t="s">
        <v>248</v>
      </c>
      <c r="B38" s="56">
        <v>0</v>
      </c>
      <c r="C38" s="56">
        <v>0</v>
      </c>
      <c r="D38" s="56">
        <v>-68974375</v>
      </c>
      <c r="E38" s="56">
        <v>68974375</v>
      </c>
      <c r="F38" s="56">
        <v>0</v>
      </c>
      <c r="G38" s="56">
        <v>0</v>
      </c>
      <c r="H38" s="56">
        <v>0</v>
      </c>
      <c r="I38" s="56">
        <v>0</v>
      </c>
    </row>
    <row r="39" spans="1:9">
      <c r="A39" s="56" t="s">
        <v>283</v>
      </c>
      <c r="B39" s="56">
        <v>2400</v>
      </c>
      <c r="C39" s="56">
        <v>2211195720</v>
      </c>
      <c r="D39" s="56">
        <v>2211195720</v>
      </c>
      <c r="E39" s="56">
        <v>0</v>
      </c>
      <c r="F39" s="56">
        <v>2400</v>
      </c>
      <c r="G39" s="56">
        <v>2211195720</v>
      </c>
      <c r="H39" s="56">
        <v>2233618200</v>
      </c>
      <c r="I39" s="56">
        <v>-22422480</v>
      </c>
    </row>
    <row r="40" spans="1:9">
      <c r="A40" s="56" t="s">
        <v>255</v>
      </c>
      <c r="B40" s="56">
        <v>10000</v>
      </c>
      <c r="C40" s="56">
        <v>8343946250</v>
      </c>
      <c r="D40" s="56">
        <v>8343946250</v>
      </c>
      <c r="E40" s="56">
        <v>0</v>
      </c>
      <c r="F40" s="56">
        <v>10000</v>
      </c>
      <c r="G40" s="56">
        <v>8343946250</v>
      </c>
      <c r="H40" s="56">
        <v>8493837500</v>
      </c>
      <c r="I40" s="56">
        <v>-149891250</v>
      </c>
    </row>
    <row r="41" spans="1:9">
      <c r="A41" s="56" t="s">
        <v>268</v>
      </c>
      <c r="B41" s="56">
        <v>18914</v>
      </c>
      <c r="C41" s="56">
        <v>17086199970</v>
      </c>
      <c r="D41" s="56">
        <v>17562009284</v>
      </c>
      <c r="E41" s="56">
        <v>-475809314</v>
      </c>
      <c r="F41" s="56">
        <v>18914</v>
      </c>
      <c r="G41" s="56">
        <v>17086199970</v>
      </c>
      <c r="H41" s="56">
        <v>17568693435</v>
      </c>
      <c r="I41" s="56">
        <v>-482493465</v>
      </c>
    </row>
    <row r="42" spans="1:9">
      <c r="A42" s="56" t="s">
        <v>387</v>
      </c>
      <c r="B42" s="56">
        <v>6665380</v>
      </c>
      <c r="C42" s="56">
        <v>26667898502</v>
      </c>
      <c r="D42" s="56">
        <v>26474749387</v>
      </c>
      <c r="E42" s="56">
        <v>193149115</v>
      </c>
      <c r="F42" s="56">
        <v>6665380</v>
      </c>
      <c r="G42" s="56">
        <v>26667898502</v>
      </c>
      <c r="H42" s="56">
        <v>28293015193</v>
      </c>
      <c r="I42" s="56">
        <v>-1625116691</v>
      </c>
    </row>
    <row r="43" spans="1:9">
      <c r="A43" s="56" t="s">
        <v>169</v>
      </c>
      <c r="B43" s="56">
        <v>38290000</v>
      </c>
      <c r="C43" s="56">
        <v>2405639093352</v>
      </c>
      <c r="D43" s="56">
        <v>2561624717604</v>
      </c>
      <c r="E43" s="56">
        <v>-155985624252</v>
      </c>
      <c r="F43" s="56">
        <v>38290000</v>
      </c>
      <c r="G43" s="56">
        <v>2405639093352</v>
      </c>
      <c r="H43" s="56">
        <v>2301599481311</v>
      </c>
      <c r="I43" s="56">
        <v>104039612041</v>
      </c>
    </row>
    <row r="44" spans="1:9">
      <c r="A44" s="56" t="s">
        <v>117</v>
      </c>
      <c r="B44" s="56">
        <v>160000000</v>
      </c>
      <c r="C44" s="56">
        <v>1620336130000</v>
      </c>
      <c r="D44" s="56">
        <v>1621295950000</v>
      </c>
      <c r="E44" s="56">
        <v>-959820000</v>
      </c>
      <c r="F44" s="56">
        <v>160000000</v>
      </c>
      <c r="G44" s="56">
        <v>1620336130000</v>
      </c>
      <c r="H44" s="56">
        <v>1626007930762</v>
      </c>
      <c r="I44" s="56">
        <v>-5671800762</v>
      </c>
    </row>
    <row r="45" spans="1:9">
      <c r="A45" s="56" t="s">
        <v>179</v>
      </c>
      <c r="B45" s="56">
        <v>22000000</v>
      </c>
      <c r="C45" s="56">
        <v>353869637000</v>
      </c>
      <c r="D45" s="56">
        <v>352007197480</v>
      </c>
      <c r="E45" s="56">
        <v>1862439520</v>
      </c>
      <c r="F45" s="56">
        <v>22000000</v>
      </c>
      <c r="G45" s="56">
        <v>353869637000</v>
      </c>
      <c r="H45" s="56">
        <v>307620254348</v>
      </c>
      <c r="I45" s="56">
        <v>46249382652</v>
      </c>
    </row>
    <row r="46" spans="1:9">
      <c r="A46" s="56" t="s">
        <v>118</v>
      </c>
      <c r="B46" s="56">
        <v>293900000</v>
      </c>
      <c r="C46" s="56">
        <v>3120462870466</v>
      </c>
      <c r="D46" s="56">
        <v>3088345749080</v>
      </c>
      <c r="E46" s="56">
        <v>32117121386</v>
      </c>
      <c r="F46" s="56">
        <v>293900000</v>
      </c>
      <c r="G46" s="56">
        <v>3120462870466</v>
      </c>
      <c r="H46" s="56">
        <v>3084128572112</v>
      </c>
      <c r="I46" s="56">
        <v>36334298354</v>
      </c>
    </row>
    <row r="47" spans="1:9">
      <c r="A47" s="56" t="s">
        <v>173</v>
      </c>
      <c r="B47" s="56">
        <v>6100000</v>
      </c>
      <c r="C47" s="56">
        <v>257146076069</v>
      </c>
      <c r="D47" s="56">
        <v>250120193669</v>
      </c>
      <c r="E47" s="56">
        <v>7025882400</v>
      </c>
      <c r="F47" s="56">
        <v>6100000</v>
      </c>
      <c r="G47" s="56">
        <v>257146076069</v>
      </c>
      <c r="H47" s="56">
        <v>203604217050</v>
      </c>
      <c r="I47" s="56">
        <v>53541859019</v>
      </c>
    </row>
    <row r="48" spans="1:9">
      <c r="A48" s="56" t="s">
        <v>172</v>
      </c>
      <c r="B48" s="56">
        <v>193200000</v>
      </c>
      <c r="C48" s="56">
        <v>4939847359335</v>
      </c>
      <c r="D48" s="56">
        <v>4804270971569</v>
      </c>
      <c r="E48" s="56">
        <v>135576387766</v>
      </c>
      <c r="F48" s="56">
        <v>193200000</v>
      </c>
      <c r="G48" s="56">
        <v>4939847359335</v>
      </c>
      <c r="H48" s="56">
        <v>4019533632022</v>
      </c>
      <c r="I48" s="56">
        <v>920313727313</v>
      </c>
    </row>
    <row r="49" spans="1:9">
      <c r="A49" s="56" t="s">
        <v>180</v>
      </c>
      <c r="B49" s="56">
        <v>135200000</v>
      </c>
      <c r="C49" s="56">
        <v>4542666673740</v>
      </c>
      <c r="D49" s="56">
        <v>4449345470238</v>
      </c>
      <c r="E49" s="56">
        <v>93321203502</v>
      </c>
      <c r="F49" s="56">
        <v>135200000</v>
      </c>
      <c r="G49" s="56">
        <v>4542666673740</v>
      </c>
      <c r="H49" s="56">
        <v>4019221701719</v>
      </c>
      <c r="I49" s="56">
        <v>523444972021</v>
      </c>
    </row>
    <row r="50" spans="1:9">
      <c r="A50" s="56" t="s">
        <v>164</v>
      </c>
      <c r="B50" s="56">
        <v>66132668</v>
      </c>
      <c r="C50" s="56">
        <v>18829185031234</v>
      </c>
      <c r="D50" s="56">
        <v>20065401016915</v>
      </c>
      <c r="E50" s="56">
        <v>-1236215985681</v>
      </c>
      <c r="F50" s="56">
        <v>66132668</v>
      </c>
      <c r="G50" s="56">
        <v>18829185031234</v>
      </c>
      <c r="H50" s="56">
        <v>14082911243597</v>
      </c>
      <c r="I50" s="56">
        <v>4746273787637</v>
      </c>
    </row>
    <row r="51" spans="1:9">
      <c r="A51" s="56" t="s">
        <v>167</v>
      </c>
      <c r="B51" s="56">
        <v>22656320</v>
      </c>
      <c r="C51" s="56">
        <v>30974628778127</v>
      </c>
      <c r="D51" s="56">
        <v>27718785348374</v>
      </c>
      <c r="E51" s="56">
        <v>3255843429753</v>
      </c>
      <c r="F51" s="56">
        <v>22656320</v>
      </c>
      <c r="G51" s="56">
        <v>30974628778127</v>
      </c>
      <c r="H51" s="56">
        <v>16455696210551</v>
      </c>
      <c r="I51" s="56">
        <v>14518932567576</v>
      </c>
    </row>
    <row r="52" spans="1:9">
      <c r="A52" s="56" t="s">
        <v>168</v>
      </c>
      <c r="B52" s="56">
        <v>89900000</v>
      </c>
      <c r="C52" s="56">
        <v>2568394555136</v>
      </c>
      <c r="D52" s="56">
        <v>2520003583681</v>
      </c>
      <c r="E52" s="56">
        <v>48390971455</v>
      </c>
      <c r="F52" s="56">
        <v>89900000</v>
      </c>
      <c r="G52" s="56">
        <v>2568394555136</v>
      </c>
      <c r="H52" s="56">
        <v>2411195808864</v>
      </c>
      <c r="I52" s="56">
        <v>157198746272</v>
      </c>
    </row>
    <row r="53" spans="1:9">
      <c r="A53" s="56" t="s">
        <v>175</v>
      </c>
      <c r="B53" s="56">
        <v>144700000</v>
      </c>
      <c r="C53" s="56">
        <v>3809413960420</v>
      </c>
      <c r="D53" s="56">
        <v>3792402273539</v>
      </c>
      <c r="E53" s="56">
        <v>17011686881</v>
      </c>
      <c r="F53" s="56">
        <v>144700000</v>
      </c>
      <c r="G53" s="56">
        <v>3809413960420</v>
      </c>
      <c r="H53" s="56">
        <v>3089273844990</v>
      </c>
      <c r="I53" s="56">
        <v>720140115430</v>
      </c>
    </row>
    <row r="54" spans="1:9">
      <c r="A54" s="56" t="s">
        <v>166</v>
      </c>
      <c r="B54" s="56">
        <v>54346738</v>
      </c>
      <c r="C54" s="56">
        <v>6816534671258</v>
      </c>
      <c r="D54" s="56">
        <v>6766255195939</v>
      </c>
      <c r="E54" s="56">
        <v>50279475319</v>
      </c>
      <c r="F54" s="56">
        <v>54346738</v>
      </c>
      <c r="G54" s="56">
        <v>6816534671258</v>
      </c>
      <c r="H54" s="56">
        <v>6627555074911</v>
      </c>
      <c r="I54" s="56">
        <v>188979596347</v>
      </c>
    </row>
    <row r="55" spans="1:9">
      <c r="A55" s="56" t="s">
        <v>165</v>
      </c>
      <c r="B55" s="56">
        <v>7935000</v>
      </c>
      <c r="C55" s="56">
        <v>289941099780</v>
      </c>
      <c r="D55" s="56">
        <v>286977600577</v>
      </c>
      <c r="E55" s="56">
        <v>2963499203</v>
      </c>
      <c r="F55" s="56">
        <v>7935000</v>
      </c>
      <c r="G55" s="56">
        <v>289941099780</v>
      </c>
      <c r="H55" s="56">
        <v>283650930549</v>
      </c>
      <c r="I55" s="56">
        <v>6290169231</v>
      </c>
    </row>
    <row r="56" spans="1:9">
      <c r="A56" s="56" t="s">
        <v>177</v>
      </c>
      <c r="B56" s="56">
        <v>30000000</v>
      </c>
      <c r="C56" s="56">
        <v>494787479812</v>
      </c>
      <c r="D56" s="56">
        <v>603082423349</v>
      </c>
      <c r="E56" s="56">
        <v>-108294943537</v>
      </c>
      <c r="F56" s="56">
        <v>30000000</v>
      </c>
      <c r="G56" s="56">
        <v>494787479812</v>
      </c>
      <c r="H56" s="56">
        <v>488893602250</v>
      </c>
      <c r="I56" s="56">
        <v>5893877562</v>
      </c>
    </row>
    <row r="57" spans="1:9">
      <c r="A57" s="56" t="s">
        <v>176</v>
      </c>
      <c r="B57" s="56">
        <v>106570000</v>
      </c>
      <c r="C57" s="56">
        <v>1652930377078</v>
      </c>
      <c r="D57" s="56">
        <v>1653128969320</v>
      </c>
      <c r="E57" s="56">
        <v>-198592242</v>
      </c>
      <c r="F57" s="56">
        <v>106570000</v>
      </c>
      <c r="G57" s="56">
        <v>1652930377078</v>
      </c>
      <c r="H57" s="56">
        <v>1618416947501</v>
      </c>
      <c r="I57" s="56">
        <v>34513429577</v>
      </c>
    </row>
    <row r="58" spans="1:9">
      <c r="A58" s="56" t="s">
        <v>174</v>
      </c>
      <c r="B58" s="56">
        <v>123000000</v>
      </c>
      <c r="C58" s="56">
        <v>2099204632744</v>
      </c>
      <c r="D58" s="56">
        <v>2076259665212</v>
      </c>
      <c r="E58" s="56">
        <v>22944967532</v>
      </c>
      <c r="F58" s="56">
        <v>123000000</v>
      </c>
      <c r="G58" s="56">
        <v>2099204632744</v>
      </c>
      <c r="H58" s="56">
        <v>1718848864674</v>
      </c>
      <c r="I58" s="56">
        <v>380355768070</v>
      </c>
    </row>
    <row r="59" spans="1:9">
      <c r="A59" s="56" t="s">
        <v>182</v>
      </c>
      <c r="B59" s="56">
        <v>29400000</v>
      </c>
      <c r="C59" s="56">
        <v>580171382884</v>
      </c>
      <c r="D59" s="56">
        <v>579056128964</v>
      </c>
      <c r="E59" s="56">
        <v>1115253920</v>
      </c>
      <c r="F59" s="56">
        <v>29400000</v>
      </c>
      <c r="G59" s="56">
        <v>580171382884</v>
      </c>
      <c r="H59" s="56">
        <v>579056128964</v>
      </c>
      <c r="I59" s="56">
        <v>1115253920</v>
      </c>
    </row>
    <row r="60" spans="1:9">
      <c r="A60" s="56" t="s">
        <v>141</v>
      </c>
      <c r="B60" s="56">
        <v>64605909</v>
      </c>
      <c r="C60" s="56">
        <v>68559330637</v>
      </c>
      <c r="D60" s="56">
        <v>67590978509</v>
      </c>
      <c r="E60" s="56">
        <v>968352128</v>
      </c>
      <c r="F60" s="56">
        <v>64605909</v>
      </c>
      <c r="G60" s="56">
        <v>68559330637</v>
      </c>
      <c r="H60" s="56">
        <v>91279848527</v>
      </c>
      <c r="I60" s="56">
        <v>-22720517890</v>
      </c>
    </row>
    <row r="61" spans="1:9">
      <c r="A61" s="56" t="s">
        <v>163</v>
      </c>
      <c r="B61" s="56">
        <v>190509788</v>
      </c>
      <c r="C61" s="56">
        <v>383014381129</v>
      </c>
      <c r="D61" s="56">
        <v>383014381129</v>
      </c>
      <c r="E61" s="56">
        <v>0</v>
      </c>
      <c r="F61" s="56">
        <v>190509788</v>
      </c>
      <c r="G61" s="56">
        <v>383014381129</v>
      </c>
      <c r="H61" s="56">
        <v>331731663949</v>
      </c>
      <c r="I61" s="56">
        <v>51282717180</v>
      </c>
    </row>
    <row r="62" spans="1:9">
      <c r="A62" s="56" t="s">
        <v>388</v>
      </c>
      <c r="B62" s="56">
        <v>0</v>
      </c>
      <c r="C62" s="56">
        <v>0</v>
      </c>
      <c r="D62" s="56">
        <v>0</v>
      </c>
      <c r="E62" s="56">
        <v>0</v>
      </c>
      <c r="F62" s="56">
        <v>0</v>
      </c>
      <c r="G62" s="56">
        <v>0</v>
      </c>
      <c r="H62" s="56">
        <v>75324662880</v>
      </c>
      <c r="I62" s="56">
        <v>-75324662880</v>
      </c>
    </row>
    <row r="63" spans="1:9">
      <c r="A63" s="56" t="s">
        <v>389</v>
      </c>
      <c r="B63" s="56">
        <v>0</v>
      </c>
      <c r="C63" s="56">
        <v>0</v>
      </c>
      <c r="D63" s="56">
        <v>0</v>
      </c>
      <c r="E63" s="56">
        <v>0</v>
      </c>
      <c r="F63" s="56">
        <v>0</v>
      </c>
      <c r="G63" s="56">
        <v>0</v>
      </c>
      <c r="H63" s="56">
        <v>-43809490</v>
      </c>
      <c r="I63" s="56">
        <v>43809490</v>
      </c>
    </row>
    <row r="64" spans="1:9">
      <c r="A64" s="56" t="s">
        <v>390</v>
      </c>
      <c r="B64" s="56">
        <v>0</v>
      </c>
      <c r="C64" s="56">
        <v>0</v>
      </c>
      <c r="D64" s="56">
        <v>0</v>
      </c>
      <c r="E64" s="56">
        <v>0</v>
      </c>
      <c r="F64" s="56">
        <v>0</v>
      </c>
      <c r="G64" s="56">
        <v>0</v>
      </c>
      <c r="H64" s="56">
        <v>46016896368</v>
      </c>
      <c r="I64" s="56">
        <v>-46016896368</v>
      </c>
    </row>
    <row r="65" spans="1:9">
      <c r="A65" s="56" t="s">
        <v>391</v>
      </c>
      <c r="B65" s="56">
        <v>-500</v>
      </c>
      <c r="C65" s="56">
        <v>0</v>
      </c>
      <c r="D65" s="56">
        <v>0</v>
      </c>
      <c r="E65" s="56">
        <v>0</v>
      </c>
      <c r="F65" s="56">
        <v>-500</v>
      </c>
      <c r="G65" s="56">
        <v>0</v>
      </c>
      <c r="H65" s="56">
        <v>212322340049</v>
      </c>
      <c r="I65" s="56">
        <v>-212322340049</v>
      </c>
    </row>
    <row r="66" spans="1:9">
      <c r="A66" s="56" t="s">
        <v>392</v>
      </c>
      <c r="B66" s="56">
        <v>0</v>
      </c>
      <c r="C66" s="56">
        <v>0</v>
      </c>
      <c r="D66" s="56">
        <v>0</v>
      </c>
      <c r="E66" s="56">
        <v>0</v>
      </c>
      <c r="F66" s="56">
        <v>0</v>
      </c>
      <c r="G66" s="56">
        <v>0</v>
      </c>
      <c r="H66" s="56">
        <v>39565112862</v>
      </c>
      <c r="I66" s="56">
        <v>-39565112862</v>
      </c>
    </row>
    <row r="67" spans="1:9">
      <c r="A67" s="56" t="s">
        <v>393</v>
      </c>
      <c r="B67" s="56">
        <v>0</v>
      </c>
      <c r="C67" s="56">
        <v>0</v>
      </c>
      <c r="D67" s="56">
        <v>0</v>
      </c>
      <c r="E67" s="56">
        <v>0</v>
      </c>
      <c r="F67" s="56">
        <v>0</v>
      </c>
      <c r="G67" s="56">
        <v>0</v>
      </c>
      <c r="H67" s="56">
        <v>24198029000</v>
      </c>
      <c r="I67" s="56">
        <v>-24198029000</v>
      </c>
    </row>
    <row r="68" spans="1:9">
      <c r="A68" s="56" t="s">
        <v>394</v>
      </c>
      <c r="B68" s="56">
        <v>0</v>
      </c>
      <c r="C68" s="56">
        <v>0</v>
      </c>
      <c r="D68" s="56">
        <v>0</v>
      </c>
      <c r="E68" s="56">
        <v>0</v>
      </c>
      <c r="F68" s="56">
        <v>0</v>
      </c>
      <c r="G68" s="56">
        <v>0</v>
      </c>
      <c r="H68" s="56">
        <v>374594000</v>
      </c>
      <c r="I68" s="56">
        <v>-374594000</v>
      </c>
    </row>
    <row r="69" spans="1:9">
      <c r="A69" s="56" t="s">
        <v>395</v>
      </c>
      <c r="B69" s="56">
        <v>-250</v>
      </c>
      <c r="C69" s="56">
        <v>0</v>
      </c>
      <c r="D69" s="56">
        <v>0</v>
      </c>
      <c r="E69" s="56">
        <v>0</v>
      </c>
      <c r="F69" s="56">
        <v>-250</v>
      </c>
      <c r="G69" s="56">
        <v>0</v>
      </c>
      <c r="H69" s="56">
        <v>10278847160</v>
      </c>
      <c r="I69" s="56">
        <v>-10278847160</v>
      </c>
    </row>
    <row r="70" spans="1:9">
      <c r="A70" s="56" t="s">
        <v>396</v>
      </c>
      <c r="B70" s="56">
        <v>0</v>
      </c>
      <c r="C70" s="56">
        <v>0</v>
      </c>
      <c r="D70" s="56">
        <v>0</v>
      </c>
      <c r="E70" s="56">
        <v>0</v>
      </c>
      <c r="F70" s="56">
        <v>0</v>
      </c>
      <c r="G70" s="56">
        <v>0</v>
      </c>
      <c r="H70" s="56">
        <v>12413874440</v>
      </c>
      <c r="I70" s="56">
        <v>-12413874440</v>
      </c>
    </row>
    <row r="71" spans="1:9">
      <c r="A71" s="56" t="s">
        <v>397</v>
      </c>
      <c r="B71" s="56">
        <v>0</v>
      </c>
      <c r="C71" s="56">
        <v>0</v>
      </c>
      <c r="D71" s="56">
        <v>0</v>
      </c>
      <c r="E71" s="56">
        <v>0</v>
      </c>
      <c r="F71" s="56">
        <v>0</v>
      </c>
      <c r="G71" s="56">
        <v>0</v>
      </c>
      <c r="H71" s="56">
        <v>33647101810</v>
      </c>
      <c r="I71" s="56">
        <v>-33647101810</v>
      </c>
    </row>
    <row r="72" spans="1:9">
      <c r="A72" s="56" t="s">
        <v>398</v>
      </c>
      <c r="B72" s="56">
        <v>0</v>
      </c>
      <c r="C72" s="56">
        <v>0</v>
      </c>
      <c r="D72" s="56">
        <v>0</v>
      </c>
      <c r="E72" s="56">
        <v>0</v>
      </c>
      <c r="F72" s="56">
        <v>0</v>
      </c>
      <c r="G72" s="56">
        <v>0</v>
      </c>
      <c r="H72" s="56">
        <v>3346268000</v>
      </c>
      <c r="I72" s="56">
        <v>-3346268000</v>
      </c>
    </row>
    <row r="73" spans="1:9">
      <c r="A73" s="56" t="s">
        <v>399</v>
      </c>
      <c r="B73" s="56">
        <v>0</v>
      </c>
      <c r="C73" s="56">
        <v>0</v>
      </c>
      <c r="D73" s="56">
        <v>0</v>
      </c>
      <c r="E73" s="56">
        <v>0</v>
      </c>
      <c r="F73" s="56">
        <v>0</v>
      </c>
      <c r="G73" s="56">
        <v>0</v>
      </c>
      <c r="H73" s="56">
        <v>24424589730</v>
      </c>
      <c r="I73" s="56">
        <v>-24424589730</v>
      </c>
    </row>
    <row r="74" spans="1:9">
      <c r="A74" s="56" t="s">
        <v>400</v>
      </c>
      <c r="B74" s="56">
        <v>0</v>
      </c>
      <c r="C74" s="56">
        <v>0</v>
      </c>
      <c r="D74" s="56">
        <v>0</v>
      </c>
      <c r="E74" s="56">
        <v>0</v>
      </c>
      <c r="F74" s="56">
        <v>0</v>
      </c>
      <c r="G74" s="56">
        <v>0</v>
      </c>
      <c r="H74" s="56">
        <v>2064558280</v>
      </c>
      <c r="I74" s="56">
        <v>-2064558280</v>
      </c>
    </row>
    <row r="75" spans="1:9">
      <c r="A75" s="56" t="s">
        <v>401</v>
      </c>
      <c r="B75" s="56">
        <v>0</v>
      </c>
      <c r="C75" s="56">
        <v>0</v>
      </c>
      <c r="D75" s="56">
        <v>0</v>
      </c>
      <c r="E75" s="56">
        <v>0</v>
      </c>
      <c r="F75" s="56">
        <v>0</v>
      </c>
      <c r="G75" s="56">
        <v>0</v>
      </c>
      <c r="H75" s="56">
        <v>12677676500</v>
      </c>
      <c r="I75" s="56">
        <v>-12677676500</v>
      </c>
    </row>
    <row r="76" spans="1:9">
      <c r="A76" s="56" t="s">
        <v>402</v>
      </c>
      <c r="B76" s="56">
        <v>-341</v>
      </c>
      <c r="C76" s="56">
        <v>-123693394</v>
      </c>
      <c r="D76" s="56">
        <v>-87923130</v>
      </c>
      <c r="E76" s="56">
        <v>-35770264</v>
      </c>
      <c r="F76" s="56">
        <v>-341</v>
      </c>
      <c r="G76" s="56">
        <v>-123693394</v>
      </c>
      <c r="H76" s="56">
        <v>-153031780</v>
      </c>
      <c r="I76" s="56">
        <v>29338386</v>
      </c>
    </row>
    <row r="77" spans="1:9">
      <c r="A77" s="56" t="s">
        <v>403</v>
      </c>
      <c r="B77" s="56">
        <v>-38348</v>
      </c>
      <c r="C77" s="56">
        <v>-7761040667</v>
      </c>
      <c r="D77" s="56">
        <v>-6409736453</v>
      </c>
      <c r="E77" s="56">
        <v>-1351304214</v>
      </c>
      <c r="F77" s="56">
        <v>-38348</v>
      </c>
      <c r="G77" s="56">
        <v>-7761040667</v>
      </c>
      <c r="H77" s="56">
        <v>-8472416239</v>
      </c>
      <c r="I77" s="56">
        <v>711375572</v>
      </c>
    </row>
    <row r="78" spans="1:9">
      <c r="A78" s="56" t="s">
        <v>404</v>
      </c>
      <c r="B78" s="56">
        <v>-37743</v>
      </c>
      <c r="C78" s="56">
        <v>-4247575925</v>
      </c>
      <c r="D78" s="56">
        <v>-3818921946</v>
      </c>
      <c r="E78" s="56">
        <v>-428653979</v>
      </c>
      <c r="F78" s="56">
        <v>-37743</v>
      </c>
      <c r="G78" s="56">
        <v>-4247575925</v>
      </c>
      <c r="H78" s="56">
        <v>-3777435586</v>
      </c>
      <c r="I78" s="56">
        <v>-470140339</v>
      </c>
    </row>
    <row r="79" spans="1:9">
      <c r="A79" s="56" t="s">
        <v>405</v>
      </c>
      <c r="B79" s="56">
        <v>-20044</v>
      </c>
      <c r="C79" s="56">
        <v>-959711823</v>
      </c>
      <c r="D79" s="56">
        <v>-605085795</v>
      </c>
      <c r="E79" s="56">
        <v>-354626028</v>
      </c>
      <c r="F79" s="56">
        <v>-20044</v>
      </c>
      <c r="G79" s="56">
        <v>-959711823</v>
      </c>
      <c r="H79" s="56">
        <v>-3609550000</v>
      </c>
      <c r="I79" s="56">
        <v>2649838177</v>
      </c>
    </row>
    <row r="80" spans="1:9">
      <c r="A80" s="56" t="s">
        <v>406</v>
      </c>
      <c r="B80" s="56">
        <v>-26357</v>
      </c>
      <c r="C80" s="56">
        <v>-537149460</v>
      </c>
      <c r="D80" s="56">
        <v>-316250936</v>
      </c>
      <c r="E80" s="56">
        <v>-220898524</v>
      </c>
      <c r="F80" s="56">
        <v>-26357</v>
      </c>
      <c r="G80" s="56">
        <v>-537149460</v>
      </c>
      <c r="H80" s="56">
        <v>-939820000</v>
      </c>
      <c r="I80" s="56">
        <v>402670540</v>
      </c>
    </row>
    <row r="81" spans="1:9">
      <c r="A81" s="56" t="s">
        <v>407</v>
      </c>
      <c r="B81" s="56">
        <v>-9482</v>
      </c>
      <c r="C81" s="56">
        <v>-6773449004</v>
      </c>
      <c r="D81" s="56">
        <v>-6944036457</v>
      </c>
      <c r="E81" s="56">
        <v>170587453</v>
      </c>
      <c r="F81" s="56">
        <v>-9482</v>
      </c>
      <c r="G81" s="56">
        <v>-6773449004</v>
      </c>
      <c r="H81" s="56">
        <v>-6943774250</v>
      </c>
      <c r="I81" s="56">
        <v>170325246</v>
      </c>
    </row>
    <row r="82" spans="1:9">
      <c r="A82" s="56" t="s">
        <v>408</v>
      </c>
      <c r="B82" s="56">
        <v>-296</v>
      </c>
      <c r="C82" s="56">
        <v>-157342609</v>
      </c>
      <c r="D82" s="56">
        <v>-166147942</v>
      </c>
      <c r="E82" s="56">
        <v>8805333</v>
      </c>
      <c r="F82" s="56">
        <v>-296</v>
      </c>
      <c r="G82" s="56">
        <v>-157342609</v>
      </c>
      <c r="H82" s="56">
        <v>-166147942</v>
      </c>
      <c r="I82" s="56">
        <v>8805333</v>
      </c>
    </row>
    <row r="83" spans="1:9">
      <c r="A83" s="56" t="s">
        <v>409</v>
      </c>
      <c r="B83" s="56">
        <v>-780</v>
      </c>
      <c r="C83" s="56">
        <v>-504949648</v>
      </c>
      <c r="D83" s="56">
        <v>-521426120</v>
      </c>
      <c r="E83" s="56">
        <v>16476472</v>
      </c>
      <c r="F83" s="56">
        <v>-780</v>
      </c>
      <c r="G83" s="56">
        <v>-504949648</v>
      </c>
      <c r="H83" s="56">
        <v>-521426120</v>
      </c>
      <c r="I83" s="56">
        <v>16476472</v>
      </c>
    </row>
    <row r="84" spans="1:9">
      <c r="A84" s="56" t="s">
        <v>410</v>
      </c>
      <c r="B84" s="56">
        <v>-25482</v>
      </c>
      <c r="C84" s="56">
        <v>-13560488700</v>
      </c>
      <c r="D84" s="56">
        <v>-15034772677</v>
      </c>
      <c r="E84" s="56">
        <v>1474283977</v>
      </c>
      <c r="F84" s="56">
        <v>-25482</v>
      </c>
      <c r="G84" s="56">
        <v>-13560488700</v>
      </c>
      <c r="H84" s="56">
        <v>-15034772677</v>
      </c>
      <c r="I84" s="56">
        <v>1474283977</v>
      </c>
    </row>
    <row r="85" spans="1:9">
      <c r="A85" s="56" t="s">
        <v>411</v>
      </c>
      <c r="B85" s="56">
        <v>-15000</v>
      </c>
      <c r="C85" s="56">
        <v>-4892432778</v>
      </c>
      <c r="D85" s="56">
        <v>-5900000000</v>
      </c>
      <c r="E85" s="56">
        <v>1007567222</v>
      </c>
      <c r="F85" s="56">
        <v>-15000</v>
      </c>
      <c r="G85" s="56">
        <v>-4892432778</v>
      </c>
      <c r="H85" s="56">
        <v>-5900000000</v>
      </c>
      <c r="I85" s="56">
        <v>1007567222</v>
      </c>
    </row>
    <row r="86" spans="1:9">
      <c r="A86" s="56" t="s">
        <v>412</v>
      </c>
      <c r="B86" s="56">
        <v>-10000</v>
      </c>
      <c r="C86" s="56">
        <v>-2431810038</v>
      </c>
      <c r="D86" s="56">
        <v>-2000000000</v>
      </c>
      <c r="E86" s="56">
        <v>-431810038</v>
      </c>
      <c r="F86" s="56">
        <v>-10000</v>
      </c>
      <c r="G86" s="56">
        <v>-2431810038</v>
      </c>
      <c r="H86" s="56">
        <v>-2000000000</v>
      </c>
      <c r="I86" s="56">
        <v>-431810038</v>
      </c>
    </row>
    <row r="87" spans="1:9">
      <c r="A87" s="56" t="s">
        <v>413</v>
      </c>
      <c r="B87" s="56">
        <v>-35</v>
      </c>
      <c r="C87" s="56">
        <v>-19794267</v>
      </c>
      <c r="D87" s="56">
        <v>-21889185</v>
      </c>
      <c r="E87" s="56">
        <v>2094918</v>
      </c>
      <c r="F87" s="56">
        <v>-35</v>
      </c>
      <c r="G87" s="56">
        <v>-19794267</v>
      </c>
      <c r="H87" s="56">
        <v>-21889185</v>
      </c>
      <c r="I87" s="56">
        <v>2094918</v>
      </c>
    </row>
    <row r="88" spans="1:9">
      <c r="A88" s="56" t="s">
        <v>414</v>
      </c>
      <c r="B88" s="56">
        <v>-80</v>
      </c>
      <c r="C88" s="56">
        <v>-34901926</v>
      </c>
      <c r="D88" s="56">
        <v>-26404629</v>
      </c>
      <c r="E88" s="56">
        <v>-8497297</v>
      </c>
      <c r="F88" s="56">
        <v>-80</v>
      </c>
      <c r="G88" s="56">
        <v>-34901926</v>
      </c>
      <c r="H88" s="56">
        <v>-40543900</v>
      </c>
      <c r="I88" s="56">
        <v>5641974</v>
      </c>
    </row>
    <row r="89" spans="1:9">
      <c r="A89" s="56" t="s">
        <v>415</v>
      </c>
      <c r="B89" s="56">
        <v>-23059</v>
      </c>
      <c r="C89" s="56">
        <v>-7167207506</v>
      </c>
      <c r="D89" s="56">
        <v>-7293692851</v>
      </c>
      <c r="E89" s="56">
        <v>126485345</v>
      </c>
      <c r="F89" s="56">
        <v>-23059</v>
      </c>
      <c r="G89" s="56">
        <v>-7167207506</v>
      </c>
      <c r="H89" s="56">
        <v>-7500544525</v>
      </c>
      <c r="I89" s="56">
        <v>333337019</v>
      </c>
    </row>
    <row r="90" spans="1:9">
      <c r="A90" s="56" t="s">
        <v>416</v>
      </c>
      <c r="B90" s="56">
        <v>-1232</v>
      </c>
      <c r="C90" s="56">
        <v>-248154457</v>
      </c>
      <c r="D90" s="56">
        <v>-189680000</v>
      </c>
      <c r="E90" s="56">
        <v>-58474457</v>
      </c>
      <c r="F90" s="56">
        <v>-1232</v>
      </c>
      <c r="G90" s="56">
        <v>-248154457</v>
      </c>
      <c r="H90" s="56">
        <v>-189680000</v>
      </c>
      <c r="I90" s="56">
        <v>-58474457</v>
      </c>
    </row>
    <row r="91" spans="1:9">
      <c r="A91" s="56" t="s">
        <v>417</v>
      </c>
      <c r="B91" s="56">
        <v>-9868</v>
      </c>
      <c r="C91" s="56">
        <v>-1299920659</v>
      </c>
      <c r="D91" s="56">
        <v>-1600625226</v>
      </c>
      <c r="E91" s="56">
        <v>300704567</v>
      </c>
      <c r="F91" s="56">
        <v>-9868</v>
      </c>
      <c r="G91" s="56">
        <v>-1299920659</v>
      </c>
      <c r="H91" s="56">
        <v>-1722647626</v>
      </c>
      <c r="I91" s="56">
        <v>422726967</v>
      </c>
    </row>
    <row r="92" spans="1:9">
      <c r="A92" s="56" t="s">
        <v>418</v>
      </c>
      <c r="B92" s="56">
        <v>-1</v>
      </c>
      <c r="C92" s="56">
        <v>-75298</v>
      </c>
      <c r="D92" s="56">
        <v>-121000</v>
      </c>
      <c r="E92" s="56">
        <v>45702</v>
      </c>
      <c r="F92" s="56">
        <v>-1</v>
      </c>
      <c r="G92" s="56">
        <v>-75298</v>
      </c>
      <c r="H92" s="56">
        <v>-121000</v>
      </c>
      <c r="I92" s="56">
        <v>45702</v>
      </c>
    </row>
    <row r="93" spans="1:9">
      <c r="A93" s="56" t="s">
        <v>419</v>
      </c>
      <c r="B93" s="56">
        <v>-10001</v>
      </c>
      <c r="C93" s="56">
        <v>-7360167634</v>
      </c>
      <c r="D93" s="56">
        <v>-7874767692</v>
      </c>
      <c r="E93" s="56">
        <v>514600058</v>
      </c>
      <c r="F93" s="56">
        <v>-10001</v>
      </c>
      <c r="G93" s="56">
        <v>-7360167634</v>
      </c>
      <c r="H93" s="56">
        <v>-7874865415</v>
      </c>
      <c r="I93" s="56">
        <v>514697781</v>
      </c>
    </row>
    <row r="94" spans="1:9">
      <c r="A94" s="56" t="s">
        <v>130</v>
      </c>
      <c r="B94" s="56">
        <v>86689494</v>
      </c>
      <c r="C94" s="56">
        <v>154709767432</v>
      </c>
      <c r="D94" s="56">
        <v>147346760584</v>
      </c>
      <c r="E94" s="56">
        <v>7363006848</v>
      </c>
      <c r="F94" s="56">
        <v>86689494</v>
      </c>
      <c r="G94" s="56">
        <v>154709767432</v>
      </c>
      <c r="H94" s="56">
        <v>213945328928</v>
      </c>
      <c r="I94" s="56">
        <v>-59235561496</v>
      </c>
    </row>
    <row r="95" spans="1:9">
      <c r="A95" s="56" t="s">
        <v>137</v>
      </c>
      <c r="B95" s="56">
        <v>40976193</v>
      </c>
      <c r="C95" s="56">
        <v>145600601688</v>
      </c>
      <c r="D95" s="56">
        <v>153011655936</v>
      </c>
      <c r="E95" s="56">
        <v>-7411054248</v>
      </c>
      <c r="F95" s="56">
        <v>40976193</v>
      </c>
      <c r="G95" s="56">
        <v>145600601688</v>
      </c>
      <c r="H95" s="56">
        <v>498710722317</v>
      </c>
      <c r="I95" s="56">
        <v>-353110120629</v>
      </c>
    </row>
    <row r="96" spans="1:9">
      <c r="A96" s="56" t="s">
        <v>160</v>
      </c>
      <c r="B96" s="56">
        <v>129125219</v>
      </c>
      <c r="C96" s="56">
        <v>226829613379</v>
      </c>
      <c r="D96" s="56">
        <v>226829613379</v>
      </c>
      <c r="E96" s="56">
        <v>0</v>
      </c>
      <c r="F96" s="56">
        <v>129125219</v>
      </c>
      <c r="G96" s="56">
        <v>226829613379</v>
      </c>
      <c r="H96" s="56">
        <v>347211882596</v>
      </c>
      <c r="I96" s="56">
        <v>-120382269217</v>
      </c>
    </row>
    <row r="97" spans="1:9">
      <c r="A97" s="56" t="s">
        <v>143</v>
      </c>
      <c r="B97" s="56">
        <v>241854255</v>
      </c>
      <c r="C97" s="56">
        <v>556083695708</v>
      </c>
      <c r="D97" s="56">
        <v>580250740285</v>
      </c>
      <c r="E97" s="56">
        <v>-24167044577</v>
      </c>
      <c r="F97" s="56">
        <v>241854255</v>
      </c>
      <c r="G97" s="56">
        <v>556083695708</v>
      </c>
      <c r="H97" s="56">
        <v>611197206080</v>
      </c>
      <c r="I97" s="56">
        <v>-55113510372</v>
      </c>
    </row>
    <row r="98" spans="1:9">
      <c r="A98" s="56" t="s">
        <v>139</v>
      </c>
      <c r="B98" s="56">
        <v>237900800</v>
      </c>
      <c r="C98" s="56">
        <v>357530873070</v>
      </c>
      <c r="D98" s="56">
        <v>358006313060</v>
      </c>
      <c r="E98" s="56">
        <v>-475439990</v>
      </c>
      <c r="F98" s="56">
        <v>237900800</v>
      </c>
      <c r="G98" s="56">
        <v>357530873070</v>
      </c>
      <c r="H98" s="56">
        <v>375359872724</v>
      </c>
      <c r="I98" s="56">
        <v>-17828999654</v>
      </c>
    </row>
    <row r="99" spans="1:9">
      <c r="A99" s="56" t="s">
        <v>150</v>
      </c>
      <c r="B99" s="56">
        <v>1436706067</v>
      </c>
      <c r="C99" s="56">
        <v>643011952171</v>
      </c>
      <c r="D99" s="56">
        <v>607121597912</v>
      </c>
      <c r="E99" s="56">
        <v>35890354259</v>
      </c>
      <c r="F99" s="56">
        <v>1436706067</v>
      </c>
      <c r="G99" s="56">
        <v>643011952171</v>
      </c>
      <c r="H99" s="56">
        <v>572642904558</v>
      </c>
      <c r="I99" s="56">
        <v>70369047613</v>
      </c>
    </row>
    <row r="100" spans="1:9">
      <c r="A100" s="56" t="s">
        <v>282</v>
      </c>
      <c r="B100" s="56">
        <v>5000</v>
      </c>
      <c r="C100" s="56">
        <v>4301878875</v>
      </c>
      <c r="D100" s="56">
        <v>4301878875</v>
      </c>
      <c r="E100" s="56">
        <v>0</v>
      </c>
      <c r="F100" s="56">
        <v>5000</v>
      </c>
      <c r="G100" s="56">
        <v>4301878875</v>
      </c>
      <c r="H100" s="56">
        <v>4308121125</v>
      </c>
      <c r="I100" s="56">
        <v>-6242250</v>
      </c>
    </row>
    <row r="101" spans="1:9">
      <c r="A101" s="56" t="s">
        <v>250</v>
      </c>
      <c r="B101" s="56">
        <v>0</v>
      </c>
      <c r="C101" s="56">
        <v>0</v>
      </c>
      <c r="D101" s="56">
        <v>-5908750</v>
      </c>
      <c r="E101" s="56">
        <v>5908750</v>
      </c>
      <c r="F101" s="56">
        <v>0</v>
      </c>
      <c r="G101" s="56">
        <v>0</v>
      </c>
      <c r="H101" s="56">
        <v>0</v>
      </c>
      <c r="I101" s="56">
        <v>0</v>
      </c>
    </row>
    <row r="102" spans="1:9">
      <c r="A102" s="56" t="s">
        <v>234</v>
      </c>
      <c r="B102" s="56">
        <v>10000</v>
      </c>
      <c r="C102" s="56">
        <v>9273272000</v>
      </c>
      <c r="D102" s="56">
        <v>9273272000</v>
      </c>
      <c r="E102" s="56">
        <v>0</v>
      </c>
      <c r="F102" s="56">
        <v>10000</v>
      </c>
      <c r="G102" s="56">
        <v>9273272000</v>
      </c>
      <c r="H102" s="56">
        <v>9489847750</v>
      </c>
      <c r="I102" s="56">
        <v>-216575750</v>
      </c>
    </row>
    <row r="103" spans="1:9">
      <c r="A103" s="56" t="s">
        <v>244</v>
      </c>
      <c r="B103" s="56">
        <v>230000</v>
      </c>
      <c r="C103" s="56">
        <v>192485346875</v>
      </c>
      <c r="D103" s="56">
        <v>188670114925</v>
      </c>
      <c r="E103" s="56">
        <v>3815231950</v>
      </c>
      <c r="F103" s="56">
        <v>230000</v>
      </c>
      <c r="G103" s="56">
        <v>192485346875</v>
      </c>
      <c r="H103" s="56">
        <v>216483621490</v>
      </c>
      <c r="I103" s="56">
        <v>-23998274615</v>
      </c>
    </row>
    <row r="104" spans="1:9">
      <c r="A104" s="56" t="s">
        <v>263</v>
      </c>
      <c r="B104" s="56">
        <v>105000</v>
      </c>
      <c r="C104" s="56">
        <v>88251471263</v>
      </c>
      <c r="D104" s="56">
        <v>93255104462</v>
      </c>
      <c r="E104" s="56">
        <v>-5003633199</v>
      </c>
      <c r="F104" s="56">
        <v>105000</v>
      </c>
      <c r="G104" s="56">
        <v>88251471263</v>
      </c>
      <c r="H104" s="56">
        <v>99026254062</v>
      </c>
      <c r="I104" s="56">
        <v>-10774782799</v>
      </c>
    </row>
    <row r="105" spans="1:9">
      <c r="A105" s="56" t="s">
        <v>284</v>
      </c>
      <c r="B105" s="56">
        <v>5000</v>
      </c>
      <c r="C105" s="56">
        <v>4896447500</v>
      </c>
      <c r="D105" s="56">
        <v>4821002238</v>
      </c>
      <c r="E105" s="56">
        <v>75445262</v>
      </c>
      <c r="F105" s="56">
        <v>5000</v>
      </c>
      <c r="G105" s="56">
        <v>4896447500</v>
      </c>
      <c r="H105" s="56">
        <v>4678389375</v>
      </c>
      <c r="I105" s="56">
        <v>218058125</v>
      </c>
    </row>
    <row r="106" spans="1:9">
      <c r="A106" s="56" t="s">
        <v>280</v>
      </c>
      <c r="B106" s="56">
        <v>20000</v>
      </c>
      <c r="C106" s="56">
        <v>19845601500</v>
      </c>
      <c r="D106" s="56">
        <v>19740677625</v>
      </c>
      <c r="E106" s="56">
        <v>104923875</v>
      </c>
      <c r="F106" s="56">
        <v>20000</v>
      </c>
      <c r="G106" s="56">
        <v>19845601500</v>
      </c>
      <c r="H106" s="56">
        <v>18957557760</v>
      </c>
      <c r="I106" s="56">
        <v>888043740</v>
      </c>
    </row>
    <row r="107" spans="1:9">
      <c r="A107" s="56" t="s">
        <v>271</v>
      </c>
      <c r="B107" s="56">
        <v>5000</v>
      </c>
      <c r="C107" s="56">
        <v>4461762875</v>
      </c>
      <c r="D107" s="56">
        <v>4504481881</v>
      </c>
      <c r="E107" s="56">
        <v>-42719006</v>
      </c>
      <c r="F107" s="56">
        <v>5000</v>
      </c>
      <c r="G107" s="56">
        <v>4461762875</v>
      </c>
      <c r="H107" s="56">
        <v>4379672962</v>
      </c>
      <c r="I107" s="56">
        <v>82089913</v>
      </c>
    </row>
    <row r="108" spans="1:9">
      <c r="A108" s="56" t="s">
        <v>251</v>
      </c>
      <c r="B108" s="56">
        <v>0</v>
      </c>
      <c r="C108" s="56">
        <v>0</v>
      </c>
      <c r="D108" s="56">
        <v>72374125</v>
      </c>
      <c r="E108" s="56">
        <v>-72374125</v>
      </c>
      <c r="F108" s="56">
        <v>0</v>
      </c>
      <c r="G108" s="56">
        <v>0</v>
      </c>
      <c r="H108" s="56">
        <v>0</v>
      </c>
      <c r="I108" s="56">
        <v>0</v>
      </c>
    </row>
    <row r="109" spans="1:9">
      <c r="A109" s="56" t="s">
        <v>261</v>
      </c>
      <c r="B109" s="56">
        <v>5000</v>
      </c>
      <c r="C109" s="56">
        <v>4117013000</v>
      </c>
      <c r="D109" s="56">
        <v>4122987000</v>
      </c>
      <c r="E109" s="56">
        <v>-5974000</v>
      </c>
      <c r="F109" s="56">
        <v>5000</v>
      </c>
      <c r="G109" s="56">
        <v>4117013000</v>
      </c>
      <c r="H109" s="56">
        <v>4122987000</v>
      </c>
      <c r="I109" s="56">
        <v>-5974000</v>
      </c>
    </row>
    <row r="110" spans="1:9">
      <c r="A110" s="56" t="s">
        <v>279</v>
      </c>
      <c r="B110" s="56">
        <v>5000</v>
      </c>
      <c r="C110" s="56">
        <v>4092230980</v>
      </c>
      <c r="D110" s="56">
        <v>4027117545</v>
      </c>
      <c r="E110" s="56">
        <v>65113435</v>
      </c>
      <c r="F110" s="56">
        <v>5000</v>
      </c>
      <c r="G110" s="56">
        <v>4092230980</v>
      </c>
      <c r="H110" s="56">
        <v>4027117545</v>
      </c>
      <c r="I110" s="56">
        <v>65113435</v>
      </c>
    </row>
    <row r="111" spans="1:9">
      <c r="A111" s="56" t="s">
        <v>276</v>
      </c>
      <c r="B111" s="56">
        <v>5000</v>
      </c>
      <c r="C111" s="56">
        <v>4321864375</v>
      </c>
      <c r="D111" s="56">
        <v>4256911500</v>
      </c>
      <c r="E111" s="56">
        <v>64952875</v>
      </c>
      <c r="F111" s="56">
        <v>5000</v>
      </c>
      <c r="G111" s="56">
        <v>4321864375</v>
      </c>
      <c r="H111" s="56">
        <v>4263088500</v>
      </c>
      <c r="I111" s="56">
        <v>58775875</v>
      </c>
    </row>
    <row r="112" spans="1:9">
      <c r="A112" s="56" t="s">
        <v>236</v>
      </c>
      <c r="B112" s="56">
        <v>5000</v>
      </c>
      <c r="C112" s="56">
        <v>4057056500</v>
      </c>
      <c r="D112" s="56">
        <v>4057056500</v>
      </c>
      <c r="E112" s="56">
        <v>0</v>
      </c>
      <c r="F112" s="56">
        <v>5000</v>
      </c>
      <c r="G112" s="56">
        <v>4057056500</v>
      </c>
      <c r="H112" s="56">
        <v>4062943500</v>
      </c>
      <c r="I112" s="56">
        <v>-5887000</v>
      </c>
    </row>
    <row r="113" spans="1:9">
      <c r="A113" s="56" t="s">
        <v>242</v>
      </c>
      <c r="B113" s="56">
        <v>5000</v>
      </c>
      <c r="C113" s="56">
        <v>4122009375</v>
      </c>
      <c r="D113" s="56">
        <v>4114872595</v>
      </c>
      <c r="E113" s="56">
        <v>7136780</v>
      </c>
      <c r="F113" s="56">
        <v>5000</v>
      </c>
      <c r="G113" s="56">
        <v>4122009375</v>
      </c>
      <c r="H113" s="56">
        <v>4127990625</v>
      </c>
      <c r="I113" s="56">
        <v>-5981250</v>
      </c>
    </row>
    <row r="114" spans="1:9">
      <c r="A114" s="56" t="s">
        <v>274</v>
      </c>
      <c r="B114" s="56">
        <v>5000</v>
      </c>
      <c r="C114" s="56">
        <v>4186962250</v>
      </c>
      <c r="D114" s="56">
        <v>4167361960</v>
      </c>
      <c r="E114" s="56">
        <v>19600290</v>
      </c>
      <c r="F114" s="56">
        <v>5000</v>
      </c>
      <c r="G114" s="56">
        <v>4186962250</v>
      </c>
      <c r="H114" s="56">
        <v>4193037750</v>
      </c>
      <c r="I114" s="56">
        <v>-6075500</v>
      </c>
    </row>
    <row r="115" spans="1:9">
      <c r="A115" s="56" t="s">
        <v>277</v>
      </c>
      <c r="B115" s="56">
        <v>0</v>
      </c>
      <c r="C115" s="56">
        <v>0</v>
      </c>
      <c r="D115" s="56">
        <v>-116436601</v>
      </c>
      <c r="E115" s="56">
        <v>116436601</v>
      </c>
      <c r="F115" s="56">
        <v>0</v>
      </c>
      <c r="G115" s="56">
        <v>0</v>
      </c>
      <c r="H115" s="56">
        <v>0</v>
      </c>
      <c r="I115" s="56">
        <v>0</v>
      </c>
    </row>
    <row r="116" spans="1:9">
      <c r="A116" s="56" t="s">
        <v>272</v>
      </c>
      <c r="B116" s="56">
        <v>0</v>
      </c>
      <c r="C116" s="56">
        <v>0</v>
      </c>
      <c r="D116" s="56">
        <v>-3542043195</v>
      </c>
      <c r="E116" s="56">
        <v>3542043195</v>
      </c>
      <c r="F116" s="56">
        <v>0</v>
      </c>
      <c r="G116" s="56">
        <v>0</v>
      </c>
      <c r="H116" s="56">
        <v>0</v>
      </c>
      <c r="I116" s="56">
        <v>0</v>
      </c>
    </row>
    <row r="117" spans="1:9">
      <c r="A117" s="56" t="s">
        <v>246</v>
      </c>
      <c r="B117" s="56">
        <v>10000</v>
      </c>
      <c r="C117" s="56">
        <v>8458862875</v>
      </c>
      <c r="D117" s="56">
        <v>8458862875</v>
      </c>
      <c r="E117" s="56">
        <v>0</v>
      </c>
      <c r="F117" s="56">
        <v>10000</v>
      </c>
      <c r="G117" s="56">
        <v>8458862875</v>
      </c>
      <c r="H117" s="56">
        <v>9453226250</v>
      </c>
      <c r="I117" s="56">
        <v>-994363375</v>
      </c>
    </row>
    <row r="118" spans="1:9">
      <c r="A118" s="56" t="s">
        <v>264</v>
      </c>
      <c r="B118" s="56">
        <v>10000</v>
      </c>
      <c r="C118" s="56">
        <v>8354738420</v>
      </c>
      <c r="D118" s="56">
        <v>8204047750</v>
      </c>
      <c r="E118" s="56">
        <v>150690670</v>
      </c>
      <c r="F118" s="56">
        <v>10000</v>
      </c>
      <c r="G118" s="56">
        <v>8354738420</v>
      </c>
      <c r="H118" s="56">
        <v>8616242250</v>
      </c>
      <c r="I118" s="56">
        <v>-261503830</v>
      </c>
    </row>
    <row r="119" spans="1:9">
      <c r="A119" s="56" t="s">
        <v>136</v>
      </c>
      <c r="B119" s="56">
        <v>21015982</v>
      </c>
      <c r="C119" s="56">
        <v>298830140218</v>
      </c>
      <c r="D119" s="56">
        <v>287490134897</v>
      </c>
      <c r="E119" s="56">
        <v>11340005321</v>
      </c>
      <c r="F119" s="56">
        <v>21015982</v>
      </c>
      <c r="G119" s="56">
        <v>298830140218</v>
      </c>
      <c r="H119" s="56">
        <v>203684140030</v>
      </c>
      <c r="I119" s="56">
        <v>95146000188</v>
      </c>
    </row>
    <row r="120" spans="1:9">
      <c r="A120" s="56" t="s">
        <v>126</v>
      </c>
      <c r="B120" s="56">
        <v>59810833</v>
      </c>
      <c r="C120" s="56">
        <v>190711317263</v>
      </c>
      <c r="D120" s="56">
        <v>190412490379</v>
      </c>
      <c r="E120" s="56">
        <v>298826884</v>
      </c>
      <c r="F120" s="56">
        <v>59810833</v>
      </c>
      <c r="G120" s="56">
        <v>190711317263</v>
      </c>
      <c r="H120" s="56">
        <v>198122223982</v>
      </c>
      <c r="I120" s="56">
        <v>-7410906719</v>
      </c>
    </row>
    <row r="121" spans="1:9">
      <c r="A121" s="56" t="s">
        <v>148</v>
      </c>
      <c r="B121" s="56">
        <v>253363863</v>
      </c>
      <c r="C121" s="56">
        <v>188612623316</v>
      </c>
      <c r="D121" s="56">
        <v>189878479848</v>
      </c>
      <c r="E121" s="56">
        <v>-1265856532</v>
      </c>
      <c r="F121" s="56">
        <v>253363863</v>
      </c>
      <c r="G121" s="56">
        <v>188612623316</v>
      </c>
      <c r="H121" s="56">
        <v>201921514777</v>
      </c>
      <c r="I121" s="56">
        <v>-13308891461</v>
      </c>
    </row>
    <row r="122" spans="1:9">
      <c r="A122" s="56" t="s">
        <v>152</v>
      </c>
      <c r="B122" s="56">
        <v>38278479</v>
      </c>
      <c r="C122" s="56">
        <v>147260141320</v>
      </c>
      <c r="D122" s="56">
        <v>142555466676</v>
      </c>
      <c r="E122" s="56">
        <v>4704674644</v>
      </c>
      <c r="F122" s="56">
        <v>38278479</v>
      </c>
      <c r="G122" s="56">
        <v>147260141320</v>
      </c>
      <c r="H122" s="56">
        <v>158033748344</v>
      </c>
      <c r="I122" s="56">
        <v>-10773607024</v>
      </c>
    </row>
    <row r="123" spans="1:9">
      <c r="A123" s="56" t="s">
        <v>146</v>
      </c>
      <c r="B123" s="56">
        <v>453591988</v>
      </c>
      <c r="C123" s="56">
        <v>1066944045542</v>
      </c>
      <c r="D123" s="56">
        <v>1072383012639</v>
      </c>
      <c r="E123" s="56">
        <v>-5438967097</v>
      </c>
      <c r="F123" s="56">
        <v>453591988</v>
      </c>
      <c r="G123" s="56">
        <v>1066944045542</v>
      </c>
      <c r="H123" s="56">
        <v>1245481681902</v>
      </c>
      <c r="I123" s="56">
        <v>-178537636360</v>
      </c>
    </row>
    <row r="124" spans="1:9">
      <c r="A124" s="56" t="s">
        <v>420</v>
      </c>
      <c r="B124" s="56">
        <v>85230570</v>
      </c>
      <c r="C124" s="56">
        <v>100665969414</v>
      </c>
      <c r="D124" s="56">
        <v>116336475651</v>
      </c>
      <c r="E124" s="56">
        <v>-15670506237</v>
      </c>
      <c r="F124" s="56">
        <v>85230570</v>
      </c>
      <c r="G124" s="56">
        <v>100665969414</v>
      </c>
      <c r="H124" s="56">
        <v>182836520972</v>
      </c>
      <c r="I124" s="56">
        <v>-82170551558</v>
      </c>
    </row>
    <row r="125" spans="1:9">
      <c r="A125" s="56" t="s">
        <v>421</v>
      </c>
      <c r="B125" s="56">
        <v>378874</v>
      </c>
      <c r="C125" s="56">
        <v>9687551284333</v>
      </c>
      <c r="D125" s="56">
        <v>8926447274340</v>
      </c>
      <c r="E125" s="56">
        <v>761104009993</v>
      </c>
      <c r="F125" s="56">
        <v>378874</v>
      </c>
      <c r="G125" s="56">
        <v>9687551284333</v>
      </c>
      <c r="H125" s="56">
        <v>5042555645821</v>
      </c>
      <c r="I125" s="56">
        <v>4644995638512</v>
      </c>
    </row>
    <row r="126" spans="1:9">
      <c r="A126" s="56" t="s">
        <v>422</v>
      </c>
      <c r="B126" s="56">
        <v>1885718</v>
      </c>
      <c r="C126" s="56">
        <v>9877957518122</v>
      </c>
      <c r="D126" s="56">
        <v>8008735028244</v>
      </c>
      <c r="E126" s="56">
        <v>1869222489878</v>
      </c>
      <c r="F126" s="56">
        <v>1885718</v>
      </c>
      <c r="G126" s="56">
        <v>9877957518122</v>
      </c>
      <c r="H126" s="56">
        <v>6904817675509</v>
      </c>
      <c r="I126" s="56">
        <v>2973139842613</v>
      </c>
    </row>
    <row r="127" spans="1:9" ht="17.399999999999999" thickBot="1">
      <c r="A127" s="57" t="s">
        <v>2</v>
      </c>
      <c r="B127" s="57">
        <f t="shared" ref="B127:I127" si="0">SUM(B7:B126)</f>
        <v>60919658577</v>
      </c>
      <c r="C127" s="57">
        <f t="shared" si="0"/>
        <v>163396303880535</v>
      </c>
      <c r="D127" s="57">
        <f t="shared" si="0"/>
        <v>160261399658830</v>
      </c>
      <c r="E127" s="57">
        <f t="shared" si="0"/>
        <v>3134904221705</v>
      </c>
      <c r="F127" s="57">
        <f t="shared" si="0"/>
        <v>60919658577</v>
      </c>
      <c r="G127" s="57">
        <f t="shared" si="0"/>
        <v>163396303880535</v>
      </c>
      <c r="H127" s="57">
        <f t="shared" si="0"/>
        <v>134703273070149</v>
      </c>
      <c r="I127" s="57">
        <f t="shared" si="0"/>
        <v>28693030810386</v>
      </c>
    </row>
    <row r="128" spans="1:9" ht="17.399999999999999" thickTop="1"/>
    <row r="129" spans="1:1">
      <c r="A129" s="56" t="s">
        <v>386</v>
      </c>
    </row>
  </sheetData>
  <mergeCells count="6">
    <mergeCell ref="B5:E5"/>
    <mergeCell ref="F5:I5"/>
    <mergeCell ref="A4:D4"/>
    <mergeCell ref="A1:I1"/>
    <mergeCell ref="A2:I2"/>
    <mergeCell ref="A3:I3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3"/>
  <sheetViews>
    <sheetView rightToLeft="1" topLeftCell="A13" zoomScaleNormal="100" zoomScaleSheetLayoutView="85" workbookViewId="0">
      <selection activeCell="J18" sqref="J18"/>
    </sheetView>
  </sheetViews>
  <sheetFormatPr defaultColWidth="9.109375" defaultRowHeight="16.2"/>
  <cols>
    <col min="1" max="1" width="75.21875" style="5" customWidth="1"/>
    <col min="2" max="2" width="22.5546875" style="5" customWidth="1"/>
    <col min="3" max="3" width="12" style="5" customWidth="1"/>
    <col min="4" max="4" width="11.5546875" style="5" customWidth="1"/>
    <col min="5" max="5" width="15" style="5" customWidth="1"/>
    <col min="6" max="6" width="12.5546875" style="5" customWidth="1"/>
    <col min="7" max="7" width="15.44140625" style="5" customWidth="1"/>
    <col min="8" max="8" width="17.5546875" style="5" customWidth="1"/>
    <col min="9" max="9" width="12.33203125" style="5" customWidth="1"/>
    <col min="10" max="10" width="12.44140625" style="5" customWidth="1"/>
    <col min="11" max="11" width="11.6640625" style="5" customWidth="1"/>
    <col min="12" max="12" width="15.109375" style="5" customWidth="1"/>
    <col min="13" max="13" width="15.88671875" style="5" customWidth="1"/>
    <col min="14" max="16384" width="9.109375" style="5"/>
  </cols>
  <sheetData>
    <row r="1" spans="1:13" ht="20.399999999999999">
      <c r="A1" s="83" t="s">
        <v>114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1:13" ht="20.399999999999999">
      <c r="A2" s="83" t="s">
        <v>61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3" ht="20.399999999999999">
      <c r="A3" s="83" t="s">
        <v>115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3" ht="20.399999999999999">
      <c r="A4" s="39"/>
      <c r="B4" s="39"/>
      <c r="C4" s="39"/>
      <c r="D4" s="39"/>
      <c r="E4" s="39"/>
      <c r="F4" s="39"/>
      <c r="G4" s="39"/>
      <c r="H4" s="39"/>
      <c r="I4" s="39"/>
    </row>
    <row r="5" spans="1:13" ht="20.399999999999999">
      <c r="A5" s="61" t="s">
        <v>70</v>
      </c>
      <c r="B5" s="61"/>
      <c r="C5" s="61"/>
      <c r="D5" s="61"/>
      <c r="E5" s="61"/>
      <c r="F5" s="61"/>
      <c r="G5" s="61"/>
      <c r="H5" s="61"/>
      <c r="I5" s="61"/>
    </row>
    <row r="6" spans="1:13" ht="18" thickBot="1">
      <c r="A6" s="1"/>
      <c r="B6" s="2"/>
      <c r="C6" s="2"/>
      <c r="D6" s="2"/>
      <c r="E6" s="2"/>
      <c r="F6" s="2"/>
      <c r="G6" s="2"/>
      <c r="H6" s="2"/>
    </row>
    <row r="7" spans="1:13" ht="18.600000000000001" customHeight="1" thickBot="1">
      <c r="A7" s="1"/>
      <c r="B7" s="95" t="s">
        <v>189</v>
      </c>
      <c r="C7" s="95"/>
      <c r="D7" s="95"/>
      <c r="E7" s="95"/>
      <c r="F7" s="95"/>
      <c r="G7" s="95"/>
      <c r="H7" s="95" t="s">
        <v>116</v>
      </c>
      <c r="I7" s="95"/>
      <c r="J7" s="95"/>
      <c r="K7" s="95"/>
      <c r="L7" s="95"/>
      <c r="M7" s="95"/>
    </row>
    <row r="8" spans="1:13" ht="18" thickBot="1">
      <c r="A8" s="11" t="s">
        <v>35</v>
      </c>
      <c r="B8" s="11" t="s">
        <v>72</v>
      </c>
      <c r="C8" s="11" t="s">
        <v>71</v>
      </c>
      <c r="D8" s="11" t="s">
        <v>73</v>
      </c>
      <c r="E8" s="11" t="s">
        <v>69</v>
      </c>
      <c r="F8" s="11" t="s">
        <v>36</v>
      </c>
      <c r="G8" s="11" t="s">
        <v>37</v>
      </c>
      <c r="H8" s="11" t="s">
        <v>72</v>
      </c>
      <c r="I8" s="11" t="s">
        <v>71</v>
      </c>
      <c r="J8" s="11" t="s">
        <v>73</v>
      </c>
      <c r="K8" s="11" t="s">
        <v>69</v>
      </c>
      <c r="L8" s="11" t="s">
        <v>36</v>
      </c>
      <c r="M8" s="11" t="s">
        <v>37</v>
      </c>
    </row>
    <row r="9" spans="1:13">
      <c r="A9" s="56" t="s">
        <v>440</v>
      </c>
      <c r="B9" s="56" t="s">
        <v>462</v>
      </c>
      <c r="C9" s="56" t="s">
        <v>463</v>
      </c>
      <c r="D9" s="56" t="s">
        <v>298</v>
      </c>
      <c r="E9" s="56">
        <v>314</v>
      </c>
      <c r="F9" s="56">
        <v>1100000</v>
      </c>
      <c r="G9" s="56" t="s">
        <v>464</v>
      </c>
      <c r="H9" s="56" t="s">
        <v>462</v>
      </c>
      <c r="I9" s="56" t="s">
        <v>463</v>
      </c>
      <c r="J9" s="56" t="s">
        <v>298</v>
      </c>
      <c r="K9" s="56">
        <v>341</v>
      </c>
      <c r="L9" s="56">
        <v>1100000</v>
      </c>
      <c r="M9" s="56" t="s">
        <v>464</v>
      </c>
    </row>
    <row r="10" spans="1:13">
      <c r="A10" s="56" t="s">
        <v>452</v>
      </c>
      <c r="B10" s="56" t="s">
        <v>462</v>
      </c>
      <c r="C10" s="56" t="s">
        <v>463</v>
      </c>
      <c r="D10" s="56" t="s">
        <v>298</v>
      </c>
      <c r="E10" s="56">
        <v>10940</v>
      </c>
      <c r="F10" s="56">
        <v>1300000</v>
      </c>
      <c r="G10" s="56" t="s">
        <v>464</v>
      </c>
      <c r="H10" s="56" t="s">
        <v>462</v>
      </c>
      <c r="I10" s="56" t="s">
        <v>463</v>
      </c>
      <c r="J10" s="56" t="s">
        <v>298</v>
      </c>
      <c r="K10" s="56">
        <v>38348</v>
      </c>
      <c r="L10" s="56">
        <v>1300000</v>
      </c>
      <c r="M10" s="56" t="s">
        <v>464</v>
      </c>
    </row>
    <row r="11" spans="1:13">
      <c r="A11" s="56" t="s">
        <v>439</v>
      </c>
      <c r="B11" s="56" t="s">
        <v>462</v>
      </c>
      <c r="C11" s="56" t="s">
        <v>463</v>
      </c>
      <c r="D11" s="56" t="s">
        <v>298</v>
      </c>
      <c r="E11" s="56">
        <v>10210</v>
      </c>
      <c r="F11" s="56">
        <v>1500000</v>
      </c>
      <c r="G11" s="56" t="s">
        <v>464</v>
      </c>
      <c r="H11" s="56" t="s">
        <v>462</v>
      </c>
      <c r="I11" s="56" t="s">
        <v>463</v>
      </c>
      <c r="J11" s="56" t="s">
        <v>298</v>
      </c>
      <c r="K11" s="56">
        <v>37743</v>
      </c>
      <c r="L11" s="56">
        <v>1500000</v>
      </c>
      <c r="M11" s="56" t="s">
        <v>464</v>
      </c>
    </row>
    <row r="12" spans="1:13">
      <c r="A12" s="56" t="s">
        <v>455</v>
      </c>
      <c r="B12" s="56" t="s">
        <v>462</v>
      </c>
      <c r="C12" s="56" t="s">
        <v>463</v>
      </c>
      <c r="D12" s="56" t="s">
        <v>298</v>
      </c>
      <c r="E12" s="56">
        <v>20044</v>
      </c>
      <c r="F12" s="56">
        <v>1700000</v>
      </c>
      <c r="G12" s="56" t="s">
        <v>464</v>
      </c>
      <c r="H12" s="56" t="s">
        <v>462</v>
      </c>
      <c r="I12" s="56" t="s">
        <v>463</v>
      </c>
      <c r="J12" s="56" t="s">
        <v>298</v>
      </c>
      <c r="K12" s="56">
        <v>20044</v>
      </c>
      <c r="L12" s="56">
        <v>1700000</v>
      </c>
      <c r="M12" s="56" t="s">
        <v>464</v>
      </c>
    </row>
    <row r="13" spans="1:13">
      <c r="A13" s="56" t="s">
        <v>454</v>
      </c>
      <c r="B13" s="56" t="s">
        <v>462</v>
      </c>
      <c r="C13" s="56" t="s">
        <v>463</v>
      </c>
      <c r="D13" s="56" t="s">
        <v>298</v>
      </c>
      <c r="E13" s="56">
        <v>6357</v>
      </c>
      <c r="F13" s="56">
        <v>1900000</v>
      </c>
      <c r="G13" s="56" t="s">
        <v>464</v>
      </c>
      <c r="H13" s="56" t="s">
        <v>462</v>
      </c>
      <c r="I13" s="56" t="s">
        <v>463</v>
      </c>
      <c r="J13" s="56" t="s">
        <v>298</v>
      </c>
      <c r="K13" s="56">
        <v>26357</v>
      </c>
      <c r="L13" s="56">
        <v>1900000</v>
      </c>
      <c r="M13" s="56" t="s">
        <v>464</v>
      </c>
    </row>
    <row r="14" spans="1:13">
      <c r="A14" s="56" t="s">
        <v>435</v>
      </c>
      <c r="B14" s="56" t="s">
        <v>462</v>
      </c>
      <c r="C14" s="56" t="s">
        <v>463</v>
      </c>
      <c r="D14" s="56" t="s">
        <v>298</v>
      </c>
      <c r="E14" s="56">
        <v>1</v>
      </c>
      <c r="F14" s="56">
        <v>700000</v>
      </c>
      <c r="G14" s="56" t="s">
        <v>464</v>
      </c>
      <c r="H14" s="56" t="s">
        <v>462</v>
      </c>
      <c r="I14" s="56" t="s">
        <v>463</v>
      </c>
      <c r="J14" s="56" t="s">
        <v>298</v>
      </c>
      <c r="K14" s="56">
        <v>9482</v>
      </c>
      <c r="L14" s="56">
        <v>700000</v>
      </c>
      <c r="M14" s="56" t="s">
        <v>464</v>
      </c>
    </row>
    <row r="15" spans="1:13">
      <c r="A15" s="56" t="s">
        <v>461</v>
      </c>
      <c r="B15" s="56" t="s">
        <v>298</v>
      </c>
      <c r="C15" s="56" t="s">
        <v>298</v>
      </c>
      <c r="D15" s="56" t="s">
        <v>298</v>
      </c>
      <c r="E15" s="56">
        <v>0</v>
      </c>
      <c r="F15" s="56">
        <v>0</v>
      </c>
      <c r="G15" s="56" t="s">
        <v>298</v>
      </c>
      <c r="H15" s="56" t="s">
        <v>462</v>
      </c>
      <c r="I15" s="56" t="s">
        <v>463</v>
      </c>
      <c r="J15" s="56" t="s">
        <v>298</v>
      </c>
      <c r="K15" s="56">
        <v>296</v>
      </c>
      <c r="L15" s="56">
        <v>900000</v>
      </c>
      <c r="M15" s="56" t="s">
        <v>464</v>
      </c>
    </row>
    <row r="16" spans="1:13">
      <c r="A16" s="56" t="s">
        <v>450</v>
      </c>
      <c r="B16" s="56" t="s">
        <v>298</v>
      </c>
      <c r="C16" s="56" t="s">
        <v>298</v>
      </c>
      <c r="D16" s="56" t="s">
        <v>298</v>
      </c>
      <c r="E16" s="56">
        <v>0</v>
      </c>
      <c r="F16" s="56">
        <v>0</v>
      </c>
      <c r="G16" s="56" t="s">
        <v>298</v>
      </c>
      <c r="H16" s="56" t="s">
        <v>462</v>
      </c>
      <c r="I16" s="56" t="s">
        <v>463</v>
      </c>
      <c r="J16" s="56" t="s">
        <v>298</v>
      </c>
      <c r="K16" s="56">
        <v>780</v>
      </c>
      <c r="L16" s="56">
        <v>1100000</v>
      </c>
      <c r="M16" s="56" t="s">
        <v>465</v>
      </c>
    </row>
    <row r="17" spans="1:13">
      <c r="A17" s="56" t="s">
        <v>445</v>
      </c>
      <c r="B17" s="56" t="s">
        <v>298</v>
      </c>
      <c r="C17" s="56" t="s">
        <v>298</v>
      </c>
      <c r="D17" s="56" t="s">
        <v>298</v>
      </c>
      <c r="E17" s="56">
        <v>0</v>
      </c>
      <c r="F17" s="56">
        <v>0</v>
      </c>
      <c r="G17" s="56" t="s">
        <v>298</v>
      </c>
      <c r="H17" s="56" t="s">
        <v>462</v>
      </c>
      <c r="I17" s="56" t="s">
        <v>463</v>
      </c>
      <c r="J17" s="56" t="s">
        <v>298</v>
      </c>
      <c r="K17" s="56">
        <v>25482</v>
      </c>
      <c r="L17" s="56">
        <v>1300000</v>
      </c>
      <c r="M17" s="56" t="s">
        <v>465</v>
      </c>
    </row>
    <row r="18" spans="1:13">
      <c r="A18" s="56" t="s">
        <v>460</v>
      </c>
      <c r="B18" s="56" t="s">
        <v>298</v>
      </c>
      <c r="C18" s="56" t="s">
        <v>298</v>
      </c>
      <c r="D18" s="56" t="s">
        <v>298</v>
      </c>
      <c r="E18" s="56">
        <v>0</v>
      </c>
      <c r="F18" s="56">
        <v>0</v>
      </c>
      <c r="G18" s="56" t="s">
        <v>298</v>
      </c>
      <c r="H18" s="56" t="s">
        <v>462</v>
      </c>
      <c r="I18" s="56" t="s">
        <v>463</v>
      </c>
      <c r="J18" s="56" t="s">
        <v>298</v>
      </c>
      <c r="K18" s="56">
        <v>15000</v>
      </c>
      <c r="L18" s="56">
        <v>1700000</v>
      </c>
      <c r="M18" s="56" t="s">
        <v>465</v>
      </c>
    </row>
    <row r="19" spans="1:13">
      <c r="A19" s="56" t="s">
        <v>442</v>
      </c>
      <c r="B19" s="56" t="s">
        <v>298</v>
      </c>
      <c r="C19" s="56" t="s">
        <v>298</v>
      </c>
      <c r="D19" s="56" t="s">
        <v>298</v>
      </c>
      <c r="E19" s="56">
        <v>0</v>
      </c>
      <c r="F19" s="56">
        <v>0</v>
      </c>
      <c r="G19" s="56" t="s">
        <v>298</v>
      </c>
      <c r="H19" s="56" t="s">
        <v>462</v>
      </c>
      <c r="I19" s="56" t="s">
        <v>463</v>
      </c>
      <c r="J19" s="56" t="s">
        <v>298</v>
      </c>
      <c r="K19" s="56">
        <v>10000</v>
      </c>
      <c r="L19" s="56">
        <v>1900000</v>
      </c>
      <c r="M19" s="56" t="s">
        <v>465</v>
      </c>
    </row>
    <row r="20" spans="1:13">
      <c r="A20" s="56" t="s">
        <v>434</v>
      </c>
      <c r="B20" s="56" t="s">
        <v>298</v>
      </c>
      <c r="C20" s="56" t="s">
        <v>298</v>
      </c>
      <c r="D20" s="56" t="s">
        <v>298</v>
      </c>
      <c r="E20" s="56">
        <v>0</v>
      </c>
      <c r="F20" s="56">
        <v>0</v>
      </c>
      <c r="G20" s="56" t="s">
        <v>298</v>
      </c>
      <c r="H20" s="56" t="s">
        <v>462</v>
      </c>
      <c r="I20" s="56" t="s">
        <v>463</v>
      </c>
      <c r="J20" s="56" t="s">
        <v>298</v>
      </c>
      <c r="K20" s="56">
        <v>35</v>
      </c>
      <c r="L20" s="56">
        <v>1000000</v>
      </c>
      <c r="M20" s="56" t="s">
        <v>466</v>
      </c>
    </row>
    <row r="21" spans="1:13">
      <c r="A21" s="56" t="s">
        <v>449</v>
      </c>
      <c r="B21" s="56" t="s">
        <v>462</v>
      </c>
      <c r="C21" s="56" t="s">
        <v>463</v>
      </c>
      <c r="D21" s="56" t="s">
        <v>298</v>
      </c>
      <c r="E21" s="56">
        <v>50</v>
      </c>
      <c r="F21" s="56">
        <v>1200000</v>
      </c>
      <c r="G21" s="56" t="s">
        <v>466</v>
      </c>
      <c r="H21" s="56" t="s">
        <v>462</v>
      </c>
      <c r="I21" s="56" t="s">
        <v>463</v>
      </c>
      <c r="J21" s="56" t="s">
        <v>298</v>
      </c>
      <c r="K21" s="56">
        <v>80</v>
      </c>
      <c r="L21" s="56">
        <v>1200000</v>
      </c>
      <c r="M21" s="56" t="s">
        <v>466</v>
      </c>
    </row>
    <row r="22" spans="1:13">
      <c r="A22" s="56" t="s">
        <v>433</v>
      </c>
      <c r="B22" s="56" t="s">
        <v>462</v>
      </c>
      <c r="C22" s="56" t="s">
        <v>463</v>
      </c>
      <c r="D22" s="56" t="s">
        <v>298</v>
      </c>
      <c r="E22" s="56">
        <v>2505</v>
      </c>
      <c r="F22" s="56">
        <v>1400000</v>
      </c>
      <c r="G22" s="56" t="s">
        <v>466</v>
      </c>
      <c r="H22" s="56" t="s">
        <v>462</v>
      </c>
      <c r="I22" s="56" t="s">
        <v>463</v>
      </c>
      <c r="J22" s="56" t="s">
        <v>298</v>
      </c>
      <c r="K22" s="56">
        <v>23059</v>
      </c>
      <c r="L22" s="56">
        <v>1400000</v>
      </c>
      <c r="M22" s="56" t="s">
        <v>466</v>
      </c>
    </row>
    <row r="23" spans="1:13">
      <c r="A23" s="56" t="s">
        <v>441</v>
      </c>
      <c r="B23" s="56" t="s">
        <v>298</v>
      </c>
      <c r="C23" s="56" t="s">
        <v>298</v>
      </c>
      <c r="D23" s="56" t="s">
        <v>298</v>
      </c>
      <c r="E23" s="56">
        <v>0</v>
      </c>
      <c r="F23" s="56">
        <v>0</v>
      </c>
      <c r="G23" s="56" t="s">
        <v>298</v>
      </c>
      <c r="H23" s="56" t="s">
        <v>462</v>
      </c>
      <c r="I23" s="56" t="s">
        <v>463</v>
      </c>
      <c r="J23" s="56" t="s">
        <v>298</v>
      </c>
      <c r="K23" s="56">
        <v>1232</v>
      </c>
      <c r="L23" s="56">
        <v>1600000</v>
      </c>
      <c r="M23" s="56" t="s">
        <v>466</v>
      </c>
    </row>
    <row r="24" spans="1:13">
      <c r="A24" s="56" t="s">
        <v>456</v>
      </c>
      <c r="B24" s="56" t="s">
        <v>462</v>
      </c>
      <c r="C24" s="56" t="s">
        <v>463</v>
      </c>
      <c r="D24" s="56" t="s">
        <v>298</v>
      </c>
      <c r="E24" s="56">
        <v>550</v>
      </c>
      <c r="F24" s="56">
        <v>1800000</v>
      </c>
      <c r="G24" s="56" t="s">
        <v>466</v>
      </c>
      <c r="H24" s="56" t="s">
        <v>462</v>
      </c>
      <c r="I24" s="56" t="s">
        <v>463</v>
      </c>
      <c r="J24" s="56" t="s">
        <v>298</v>
      </c>
      <c r="K24" s="56">
        <v>9868</v>
      </c>
      <c r="L24" s="56">
        <v>1800000</v>
      </c>
      <c r="M24" s="56" t="s">
        <v>466</v>
      </c>
    </row>
    <row r="25" spans="1:13">
      <c r="A25" s="56" t="s">
        <v>426</v>
      </c>
      <c r="B25" s="56" t="s">
        <v>298</v>
      </c>
      <c r="C25" s="56" t="s">
        <v>298</v>
      </c>
      <c r="D25" s="56" t="s">
        <v>298</v>
      </c>
      <c r="E25" s="56">
        <v>0</v>
      </c>
      <c r="F25" s="56">
        <v>0</v>
      </c>
      <c r="G25" s="56" t="s">
        <v>298</v>
      </c>
      <c r="H25" s="56" t="s">
        <v>462</v>
      </c>
      <c r="I25" s="56" t="s">
        <v>463</v>
      </c>
      <c r="J25" s="56" t="s">
        <v>298</v>
      </c>
      <c r="K25" s="56">
        <v>1</v>
      </c>
      <c r="L25" s="56">
        <v>2000000</v>
      </c>
      <c r="M25" s="56" t="s">
        <v>466</v>
      </c>
    </row>
    <row r="26" spans="1:13">
      <c r="A26" s="56" t="s">
        <v>431</v>
      </c>
      <c r="B26" s="56" t="s">
        <v>462</v>
      </c>
      <c r="C26" s="56" t="s">
        <v>463</v>
      </c>
      <c r="D26" s="56" t="s">
        <v>298</v>
      </c>
      <c r="E26" s="56">
        <v>1</v>
      </c>
      <c r="F26" s="56">
        <v>800000</v>
      </c>
      <c r="G26" s="56" t="s">
        <v>466</v>
      </c>
      <c r="H26" s="56" t="s">
        <v>462</v>
      </c>
      <c r="I26" s="56" t="s">
        <v>463</v>
      </c>
      <c r="J26" s="56" t="s">
        <v>298</v>
      </c>
      <c r="K26" s="56">
        <v>10001</v>
      </c>
      <c r="L26" s="56">
        <v>800000</v>
      </c>
      <c r="M26" s="56" t="s">
        <v>466</v>
      </c>
    </row>
    <row r="27" spans="1:13">
      <c r="K27" s="72"/>
    </row>
    <row r="29" spans="1:13" ht="20.399999999999999">
      <c r="A29" s="61" t="s">
        <v>74</v>
      </c>
      <c r="B29" s="61"/>
      <c r="C29" s="61"/>
      <c r="D29" s="61"/>
      <c r="E29" s="61"/>
      <c r="F29" s="61"/>
      <c r="G29" s="61"/>
      <c r="H29" s="61"/>
      <c r="I29" s="61"/>
    </row>
    <row r="30" spans="1:13" ht="18" thickBot="1">
      <c r="A30" s="1"/>
      <c r="B30" s="2"/>
      <c r="C30" s="2"/>
    </row>
    <row r="31" spans="1:13" ht="18.600000000000001" customHeight="1" thickBot="1">
      <c r="A31" s="1"/>
      <c r="B31" s="94" t="s">
        <v>189</v>
      </c>
      <c r="C31" s="94"/>
      <c r="D31" s="94"/>
      <c r="E31" s="94"/>
      <c r="F31" s="94" t="s">
        <v>116</v>
      </c>
      <c r="G31" s="94"/>
      <c r="H31" s="94"/>
      <c r="I31" s="94"/>
      <c r="J31" s="25"/>
      <c r="K31" s="25"/>
    </row>
    <row r="32" spans="1:13" ht="18" thickBot="1">
      <c r="A32" s="11" t="s">
        <v>35</v>
      </c>
      <c r="B32" s="11" t="s">
        <v>71</v>
      </c>
      <c r="C32" s="11" t="s">
        <v>69</v>
      </c>
      <c r="D32" s="11" t="s">
        <v>36</v>
      </c>
      <c r="E32" s="11" t="s">
        <v>37</v>
      </c>
      <c r="F32" s="11" t="s">
        <v>71</v>
      </c>
      <c r="G32" s="11" t="s">
        <v>69</v>
      </c>
      <c r="H32" s="11" t="s">
        <v>36</v>
      </c>
      <c r="I32" s="11" t="s">
        <v>37</v>
      </c>
      <c r="J32" s="1"/>
      <c r="K32" s="1"/>
    </row>
    <row r="33" spans="1:11">
      <c r="A33" s="56" t="s">
        <v>467</v>
      </c>
      <c r="B33" s="56" t="s">
        <v>468</v>
      </c>
      <c r="C33" s="56">
        <v>-1</v>
      </c>
      <c r="D33" s="56">
        <v>420000510</v>
      </c>
      <c r="E33" s="56" t="s">
        <v>469</v>
      </c>
      <c r="F33" s="56" t="s">
        <v>298</v>
      </c>
      <c r="G33" s="56">
        <v>0</v>
      </c>
      <c r="H33" s="56">
        <v>0</v>
      </c>
      <c r="I33" s="56" t="s">
        <v>298</v>
      </c>
      <c r="J33" s="44"/>
      <c r="K33" s="43"/>
    </row>
    <row r="34" spans="1:11">
      <c r="A34" s="56" t="s">
        <v>470</v>
      </c>
      <c r="B34" s="56" t="s">
        <v>468</v>
      </c>
      <c r="C34" s="56">
        <v>-1336</v>
      </c>
      <c r="D34" s="56">
        <v>290267763</v>
      </c>
      <c r="E34" s="56" t="s">
        <v>471</v>
      </c>
      <c r="F34" s="56" t="s">
        <v>298</v>
      </c>
      <c r="G34" s="56">
        <v>0</v>
      </c>
      <c r="H34" s="56">
        <v>0</v>
      </c>
      <c r="I34" s="56" t="s">
        <v>298</v>
      </c>
      <c r="J34" s="44"/>
      <c r="K34" s="44"/>
    </row>
    <row r="35" spans="1:11">
      <c r="A35" s="56" t="s">
        <v>472</v>
      </c>
      <c r="B35" s="56" t="s">
        <v>468</v>
      </c>
      <c r="C35" s="56">
        <v>-1703</v>
      </c>
      <c r="D35" s="56">
        <v>346295354</v>
      </c>
      <c r="E35" s="56" t="s">
        <v>469</v>
      </c>
      <c r="F35" s="56" t="s">
        <v>298</v>
      </c>
      <c r="G35" s="56">
        <v>0</v>
      </c>
      <c r="H35" s="56">
        <v>0</v>
      </c>
      <c r="I35" s="56" t="s">
        <v>298</v>
      </c>
    </row>
    <row r="36" spans="1:11">
      <c r="A36" s="56" t="s">
        <v>473</v>
      </c>
      <c r="B36" s="56" t="s">
        <v>468</v>
      </c>
      <c r="C36" s="56">
        <v>-1</v>
      </c>
      <c r="D36" s="56">
        <v>2064594</v>
      </c>
      <c r="E36" s="56" t="s">
        <v>469</v>
      </c>
      <c r="F36" s="56" t="s">
        <v>298</v>
      </c>
      <c r="G36" s="56">
        <v>0</v>
      </c>
      <c r="H36" s="56">
        <v>0</v>
      </c>
      <c r="I36" s="56" t="s">
        <v>298</v>
      </c>
    </row>
    <row r="37" spans="1:11">
      <c r="A37" s="56" t="s">
        <v>474</v>
      </c>
      <c r="B37" s="56" t="s">
        <v>468</v>
      </c>
      <c r="C37" s="56">
        <v>-878</v>
      </c>
      <c r="D37" s="56">
        <v>11553798</v>
      </c>
      <c r="E37" s="56" t="s">
        <v>469</v>
      </c>
      <c r="F37" s="56" t="s">
        <v>298</v>
      </c>
      <c r="G37" s="56">
        <v>0</v>
      </c>
      <c r="H37" s="56">
        <v>0</v>
      </c>
      <c r="I37" s="56" t="s">
        <v>298</v>
      </c>
    </row>
    <row r="38" spans="1:11">
      <c r="A38" s="56" t="s">
        <v>475</v>
      </c>
      <c r="B38" s="56" t="s">
        <v>468</v>
      </c>
      <c r="C38" s="56">
        <v>-550</v>
      </c>
      <c r="D38" s="56">
        <v>13798108</v>
      </c>
      <c r="E38" s="56" t="s">
        <v>469</v>
      </c>
      <c r="F38" s="56" t="s">
        <v>298</v>
      </c>
      <c r="G38" s="56">
        <v>0</v>
      </c>
      <c r="H38" s="56">
        <v>0</v>
      </c>
      <c r="I38" s="56" t="s">
        <v>298</v>
      </c>
    </row>
    <row r="39" spans="1:11">
      <c r="A39" s="56" t="s">
        <v>476</v>
      </c>
      <c r="B39" s="56" t="s">
        <v>468</v>
      </c>
      <c r="C39" s="56">
        <v>-1571</v>
      </c>
      <c r="D39" s="56">
        <v>6681103</v>
      </c>
      <c r="E39" s="56" t="s">
        <v>469</v>
      </c>
      <c r="F39" s="56" t="s">
        <v>298</v>
      </c>
      <c r="G39" s="56">
        <v>0</v>
      </c>
      <c r="H39" s="56">
        <v>0</v>
      </c>
      <c r="I39" s="56" t="s">
        <v>298</v>
      </c>
    </row>
    <row r="40" spans="1:11">
      <c r="A40" s="56" t="s">
        <v>477</v>
      </c>
      <c r="B40" s="56" t="s">
        <v>468</v>
      </c>
      <c r="C40" s="56">
        <v>-1075</v>
      </c>
      <c r="D40" s="56">
        <v>8296514</v>
      </c>
      <c r="E40" s="56" t="s">
        <v>469</v>
      </c>
      <c r="F40" s="56" t="s">
        <v>298</v>
      </c>
      <c r="G40" s="56">
        <v>0</v>
      </c>
      <c r="H40" s="56">
        <v>0</v>
      </c>
      <c r="I40" s="56" t="s">
        <v>298</v>
      </c>
    </row>
    <row r="41" spans="1:11">
      <c r="A41" s="8"/>
      <c r="B41" s="8"/>
      <c r="C41" s="8"/>
      <c r="D41" s="8"/>
      <c r="E41" s="8"/>
      <c r="F41" s="8"/>
      <c r="G41" s="8"/>
      <c r="H41" s="8"/>
      <c r="I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</row>
  </sheetData>
  <mergeCells count="7">
    <mergeCell ref="A2:M2"/>
    <mergeCell ref="A1:M1"/>
    <mergeCell ref="B31:E31"/>
    <mergeCell ref="F31:I31"/>
    <mergeCell ref="B7:G7"/>
    <mergeCell ref="H7:M7"/>
    <mergeCell ref="A3:M3"/>
  </mergeCells>
  <pageMargins left="0.7" right="0.7" top="0.75" bottom="0.75" header="0.3" footer="0.3"/>
  <pageSetup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1"/>
  <sheetViews>
    <sheetView rightToLeft="1" zoomScaleNormal="100" zoomScaleSheetLayoutView="100" workbookViewId="0">
      <selection activeCell="L24" sqref="L24"/>
    </sheetView>
  </sheetViews>
  <sheetFormatPr defaultColWidth="9.109375" defaultRowHeight="16.2"/>
  <cols>
    <col min="1" max="1" width="24.33203125" style="5" customWidth="1"/>
    <col min="2" max="2" width="13" style="5" customWidth="1"/>
    <col min="3" max="3" width="15.6640625" style="5" customWidth="1"/>
    <col min="4" max="4" width="15.44140625" style="5" customWidth="1"/>
    <col min="5" max="5" width="11.77734375" style="5" bestFit="1" customWidth="1"/>
    <col min="6" max="6" width="17.44140625" style="5" customWidth="1"/>
    <col min="7" max="7" width="13.33203125" style="5" customWidth="1"/>
    <col min="8" max="8" width="17.44140625" style="5" customWidth="1"/>
    <col min="9" max="9" width="11.88671875" style="5" customWidth="1"/>
    <col min="10" max="10" width="15" style="5" customWidth="1"/>
    <col min="11" max="11" width="18.33203125" style="5" customWidth="1"/>
    <col min="12" max="12" width="19" style="5" customWidth="1"/>
    <col min="13" max="13" width="14.109375" style="5" customWidth="1"/>
    <col min="14" max="16384" width="9.109375" style="5"/>
  </cols>
  <sheetData>
    <row r="1" spans="1:15" ht="20.399999999999999">
      <c r="A1" s="83" t="s">
        <v>114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1:15" ht="20.399999999999999">
      <c r="A2" s="83" t="s">
        <v>61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5" ht="20.399999999999999">
      <c r="A3" s="83" t="s">
        <v>115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5" ht="20.399999999999999">
      <c r="A4" s="84" t="s">
        <v>82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</row>
    <row r="6" spans="1:15" ht="18.75" customHeight="1" thickBot="1">
      <c r="A6" s="47"/>
      <c r="B6" s="85" t="s">
        <v>189</v>
      </c>
      <c r="C6" s="85"/>
      <c r="D6" s="85"/>
      <c r="E6" s="86" t="s">
        <v>9</v>
      </c>
      <c r="F6" s="86"/>
      <c r="G6" s="86"/>
      <c r="H6" s="86"/>
      <c r="I6" s="85" t="s">
        <v>116</v>
      </c>
      <c r="J6" s="85"/>
      <c r="K6" s="85"/>
      <c r="L6" s="85"/>
      <c r="M6" s="85"/>
    </row>
    <row r="7" spans="1:15" ht="17.25" customHeight="1">
      <c r="A7" s="87" t="s">
        <v>75</v>
      </c>
      <c r="B7" s="89" t="s">
        <v>76</v>
      </c>
      <c r="C7" s="89" t="s">
        <v>0</v>
      </c>
      <c r="D7" s="91" t="s">
        <v>23</v>
      </c>
      <c r="E7" s="92" t="s">
        <v>87</v>
      </c>
      <c r="F7" s="92"/>
      <c r="G7" s="92" t="s">
        <v>88</v>
      </c>
      <c r="H7" s="92"/>
      <c r="I7" s="93" t="s">
        <v>3</v>
      </c>
      <c r="J7" s="91" t="s">
        <v>91</v>
      </c>
      <c r="K7" s="93" t="s">
        <v>0</v>
      </c>
      <c r="L7" s="91" t="s">
        <v>23</v>
      </c>
      <c r="M7" s="91" t="s">
        <v>26</v>
      </c>
    </row>
    <row r="8" spans="1:15" ht="20.25" customHeight="1" thickBot="1">
      <c r="A8" s="88"/>
      <c r="B8" s="90"/>
      <c r="C8" s="90"/>
      <c r="D8" s="88"/>
      <c r="E8" s="42" t="s">
        <v>3</v>
      </c>
      <c r="F8" s="42" t="s">
        <v>0</v>
      </c>
      <c r="G8" s="42" t="s">
        <v>3</v>
      </c>
      <c r="H8" s="42" t="s">
        <v>60</v>
      </c>
      <c r="I8" s="90"/>
      <c r="J8" s="88"/>
      <c r="K8" s="90"/>
      <c r="L8" s="88"/>
      <c r="M8" s="88"/>
    </row>
    <row r="9" spans="1:15">
      <c r="A9" s="56" t="s">
        <v>170</v>
      </c>
      <c r="B9" s="56">
        <v>7370000</v>
      </c>
      <c r="C9" s="56">
        <v>796103935103</v>
      </c>
      <c r="D9" s="56">
        <v>800175266525</v>
      </c>
      <c r="E9" s="56">
        <v>0</v>
      </c>
      <c r="F9" s="56">
        <v>0</v>
      </c>
      <c r="G9" s="56">
        <v>3200000</v>
      </c>
      <c r="H9" s="56">
        <v>357141855365</v>
      </c>
      <c r="I9" s="56">
        <v>4170000</v>
      </c>
      <c r="J9" s="56">
        <v>111648</v>
      </c>
      <c r="K9" s="56">
        <v>449726655570</v>
      </c>
      <c r="L9" s="56">
        <v>465400480266</v>
      </c>
      <c r="M9" s="65">
        <v>2.8368596000798909E-3</v>
      </c>
      <c r="O9" s="72"/>
    </row>
    <row r="10" spans="1:15">
      <c r="A10" s="56" t="s">
        <v>181</v>
      </c>
      <c r="B10" s="56">
        <v>0</v>
      </c>
      <c r="C10" s="56">
        <v>0</v>
      </c>
      <c r="D10" s="56">
        <v>0</v>
      </c>
      <c r="E10" s="56">
        <v>40000000</v>
      </c>
      <c r="F10" s="56">
        <v>645517947000</v>
      </c>
      <c r="G10" s="56">
        <v>0</v>
      </c>
      <c r="H10" s="56">
        <v>0</v>
      </c>
      <c r="I10" s="56">
        <v>40000000</v>
      </c>
      <c r="J10" s="56">
        <v>16398</v>
      </c>
      <c r="K10" s="56">
        <v>645517947000</v>
      </c>
      <c r="L10" s="56">
        <v>655678129500</v>
      </c>
      <c r="M10" s="65">
        <v>3.9967014971092818E-3</v>
      </c>
      <c r="O10" s="72"/>
    </row>
    <row r="11" spans="1:15">
      <c r="A11" s="56" t="s">
        <v>178</v>
      </c>
      <c r="B11" s="56">
        <v>2000000</v>
      </c>
      <c r="C11" s="56">
        <v>28157984510</v>
      </c>
      <c r="D11" s="56">
        <v>34121413087</v>
      </c>
      <c r="E11" s="56">
        <v>0</v>
      </c>
      <c r="F11" s="56">
        <v>0</v>
      </c>
      <c r="G11" s="56">
        <v>2000000</v>
      </c>
      <c r="H11" s="56">
        <v>34449292143</v>
      </c>
      <c r="I11" s="56">
        <v>0</v>
      </c>
      <c r="J11" s="56">
        <v>0</v>
      </c>
      <c r="K11" s="56">
        <v>0</v>
      </c>
      <c r="L11" s="56">
        <v>0</v>
      </c>
      <c r="M11" s="65">
        <v>0</v>
      </c>
      <c r="O11" s="72"/>
    </row>
    <row r="12" spans="1:15">
      <c r="A12" s="56" t="s">
        <v>171</v>
      </c>
      <c r="B12" s="56">
        <v>250000</v>
      </c>
      <c r="C12" s="56">
        <v>3514658869</v>
      </c>
      <c r="D12" s="56">
        <v>5438493816</v>
      </c>
      <c r="E12" s="56">
        <v>0</v>
      </c>
      <c r="F12" s="56">
        <v>0</v>
      </c>
      <c r="G12" s="56">
        <v>0</v>
      </c>
      <c r="H12" s="56">
        <v>0</v>
      </c>
      <c r="I12" s="56">
        <v>250000</v>
      </c>
      <c r="J12" s="56">
        <v>22379</v>
      </c>
      <c r="K12" s="56">
        <v>3514658869</v>
      </c>
      <c r="L12" s="56">
        <v>5592686936</v>
      </c>
      <c r="M12" s="65">
        <v>3.4090355075622083E-5</v>
      </c>
      <c r="O12" s="72"/>
    </row>
    <row r="13" spans="1:15">
      <c r="A13" s="56" t="s">
        <v>169</v>
      </c>
      <c r="B13" s="56">
        <v>36690000</v>
      </c>
      <c r="C13" s="56">
        <v>1938947582184</v>
      </c>
      <c r="D13" s="56">
        <v>2244233233718</v>
      </c>
      <c r="E13" s="56">
        <v>28700000</v>
      </c>
      <c r="F13" s="56">
        <v>1770518782577</v>
      </c>
      <c r="G13" s="56">
        <v>27100000</v>
      </c>
      <c r="H13" s="56">
        <v>1665558813875</v>
      </c>
      <c r="I13" s="56">
        <v>38290000</v>
      </c>
      <c r="J13" s="56">
        <v>62850</v>
      </c>
      <c r="K13" s="56">
        <v>2286888487114</v>
      </c>
      <c r="L13" s="56">
        <v>2405639093352</v>
      </c>
      <c r="M13" s="65">
        <v>1.4663629810615107E-2</v>
      </c>
      <c r="O13" s="72"/>
    </row>
    <row r="14" spans="1:15">
      <c r="A14" s="56" t="s">
        <v>117</v>
      </c>
      <c r="B14" s="56">
        <v>160000000</v>
      </c>
      <c r="C14" s="56">
        <v>1627521184707</v>
      </c>
      <c r="D14" s="56">
        <v>1621295950000</v>
      </c>
      <c r="E14" s="56">
        <v>0</v>
      </c>
      <c r="F14" s="56">
        <v>0</v>
      </c>
      <c r="G14" s="56">
        <v>0</v>
      </c>
      <c r="H14" s="56">
        <v>0</v>
      </c>
      <c r="I14" s="56">
        <v>160000000</v>
      </c>
      <c r="J14" s="56">
        <v>10129</v>
      </c>
      <c r="K14" s="56">
        <v>1627521184707</v>
      </c>
      <c r="L14" s="56">
        <v>1620336130000</v>
      </c>
      <c r="M14" s="65">
        <v>9.8767970826320797E-3</v>
      </c>
      <c r="O14" s="72"/>
    </row>
    <row r="15" spans="1:15">
      <c r="A15" s="56" t="s">
        <v>179</v>
      </c>
      <c r="B15" s="56">
        <v>26400000</v>
      </c>
      <c r="C15" s="56">
        <v>369144305218</v>
      </c>
      <c r="D15" s="56">
        <v>413531248350</v>
      </c>
      <c r="E15" s="56">
        <v>0</v>
      </c>
      <c r="F15" s="56">
        <v>0</v>
      </c>
      <c r="G15" s="56">
        <v>4400000</v>
      </c>
      <c r="H15" s="56">
        <v>69511364176</v>
      </c>
      <c r="I15" s="56">
        <v>22000000</v>
      </c>
      <c r="J15" s="56">
        <v>16088</v>
      </c>
      <c r="K15" s="56">
        <v>307620254348</v>
      </c>
      <c r="L15" s="56">
        <v>353869637000</v>
      </c>
      <c r="M15" s="65">
        <v>2.1570207154201228E-3</v>
      </c>
      <c r="O15" s="72"/>
    </row>
    <row r="16" spans="1:15">
      <c r="A16" s="56" t="s">
        <v>118</v>
      </c>
      <c r="B16" s="56">
        <v>53000000</v>
      </c>
      <c r="C16" s="56">
        <v>543223158719</v>
      </c>
      <c r="D16" s="56">
        <v>547440335687</v>
      </c>
      <c r="E16" s="56">
        <v>240900000</v>
      </c>
      <c r="F16" s="56">
        <v>2540905413393</v>
      </c>
      <c r="G16" s="56">
        <v>0</v>
      </c>
      <c r="H16" s="56">
        <v>0</v>
      </c>
      <c r="I16" s="56">
        <v>293900000</v>
      </c>
      <c r="J16" s="56">
        <v>10621</v>
      </c>
      <c r="K16" s="56">
        <v>3084128572112</v>
      </c>
      <c r="L16" s="56">
        <v>3120462870466</v>
      </c>
      <c r="M16" s="65">
        <v>1.9020854997216112E-2</v>
      </c>
      <c r="O16" s="72"/>
    </row>
    <row r="17" spans="1:15">
      <c r="A17" s="56" t="s">
        <v>173</v>
      </c>
      <c r="B17" s="56">
        <v>6100000</v>
      </c>
      <c r="C17" s="56">
        <v>199647658550</v>
      </c>
      <c r="D17" s="56">
        <v>250120193669</v>
      </c>
      <c r="E17" s="56">
        <v>0</v>
      </c>
      <c r="F17" s="56">
        <v>0</v>
      </c>
      <c r="G17" s="56">
        <v>0</v>
      </c>
      <c r="H17" s="56">
        <v>0</v>
      </c>
      <c r="I17" s="56">
        <v>6100000</v>
      </c>
      <c r="J17" s="56">
        <v>42163</v>
      </c>
      <c r="K17" s="56">
        <v>199647658550</v>
      </c>
      <c r="L17" s="56">
        <v>257146076069</v>
      </c>
      <c r="M17" s="65">
        <v>1.5674399693405504E-3</v>
      </c>
      <c r="O17" s="72"/>
    </row>
    <row r="18" spans="1:15">
      <c r="A18" s="56" t="s">
        <v>172</v>
      </c>
      <c r="B18" s="56">
        <v>193200000</v>
      </c>
      <c r="C18" s="56">
        <v>3887445764353</v>
      </c>
      <c r="D18" s="56">
        <v>4804270971569</v>
      </c>
      <c r="E18" s="56">
        <v>0</v>
      </c>
      <c r="F18" s="56">
        <v>0</v>
      </c>
      <c r="G18" s="56">
        <v>0</v>
      </c>
      <c r="H18" s="56">
        <v>0</v>
      </c>
      <c r="I18" s="56">
        <v>193200000</v>
      </c>
      <c r="J18" s="56">
        <v>25578</v>
      </c>
      <c r="K18" s="56">
        <v>3887445764353</v>
      </c>
      <c r="L18" s="56">
        <v>4939847359335</v>
      </c>
      <c r="M18" s="65">
        <v>3.0110956044242323E-2</v>
      </c>
      <c r="O18" s="72"/>
    </row>
    <row r="19" spans="1:15">
      <c r="A19" s="56" t="s">
        <v>180</v>
      </c>
      <c r="B19" s="56">
        <v>145200000</v>
      </c>
      <c r="C19" s="56">
        <v>4313552755496</v>
      </c>
      <c r="D19" s="56">
        <v>4743676524015</v>
      </c>
      <c r="E19" s="56">
        <v>0</v>
      </c>
      <c r="F19" s="56">
        <v>0</v>
      </c>
      <c r="G19" s="56">
        <v>10000000</v>
      </c>
      <c r="H19" s="56">
        <v>335996816783</v>
      </c>
      <c r="I19" s="56">
        <v>135200000</v>
      </c>
      <c r="J19" s="56">
        <v>33612</v>
      </c>
      <c r="K19" s="56">
        <v>4019221701719</v>
      </c>
      <c r="L19" s="56">
        <v>4542666673740</v>
      </c>
      <c r="M19" s="65">
        <v>2.7689931810978757E-2</v>
      </c>
      <c r="O19" s="72"/>
    </row>
    <row r="20" spans="1:15">
      <c r="A20" s="56" t="s">
        <v>164</v>
      </c>
      <c r="B20" s="56">
        <v>66136874</v>
      </c>
      <c r="C20" s="56">
        <v>12850009154514</v>
      </c>
      <c r="D20" s="56">
        <v>20012033923056</v>
      </c>
      <c r="E20" s="56">
        <v>695794</v>
      </c>
      <c r="F20" s="56">
        <v>202304403596</v>
      </c>
      <c r="G20" s="56">
        <v>700000</v>
      </c>
      <c r="H20" s="56">
        <v>200413800000</v>
      </c>
      <c r="I20" s="56">
        <v>66132668</v>
      </c>
      <c r="J20" s="56">
        <v>284786</v>
      </c>
      <c r="K20" s="56">
        <v>12915761487533</v>
      </c>
      <c r="L20" s="56">
        <v>18829185031234</v>
      </c>
      <c r="M20" s="65">
        <v>0.11477374128837799</v>
      </c>
      <c r="O20" s="72"/>
    </row>
    <row r="21" spans="1:15">
      <c r="A21" s="56" t="s">
        <v>167</v>
      </c>
      <c r="B21" s="56">
        <v>22569601</v>
      </c>
      <c r="C21" s="56">
        <v>14897713812203</v>
      </c>
      <c r="D21" s="56">
        <v>27524987905736</v>
      </c>
      <c r="E21" s="56">
        <v>196719</v>
      </c>
      <c r="F21" s="56">
        <v>273041544944</v>
      </c>
      <c r="G21" s="56">
        <v>110000</v>
      </c>
      <c r="H21" s="56">
        <v>148884259237</v>
      </c>
      <c r="I21" s="56">
        <v>22656320</v>
      </c>
      <c r="J21" s="56">
        <v>1367480</v>
      </c>
      <c r="K21" s="56">
        <v>15098278064861</v>
      </c>
      <c r="L21" s="56">
        <v>30974628778127</v>
      </c>
      <c r="M21" s="65">
        <v>0.18880657999733452</v>
      </c>
      <c r="O21" s="72"/>
    </row>
    <row r="22" spans="1:15">
      <c r="A22" s="56" t="s">
        <v>168</v>
      </c>
      <c r="B22" s="56">
        <v>54700000</v>
      </c>
      <c r="C22" s="56">
        <v>1413259955664</v>
      </c>
      <c r="D22" s="56">
        <v>1522067730481</v>
      </c>
      <c r="E22" s="56">
        <v>35200000</v>
      </c>
      <c r="F22" s="56">
        <v>997935853200</v>
      </c>
      <c r="G22" s="56">
        <v>0</v>
      </c>
      <c r="H22" s="56">
        <v>0</v>
      </c>
      <c r="I22" s="56">
        <v>89900000</v>
      </c>
      <c r="J22" s="56">
        <v>28580</v>
      </c>
      <c r="K22" s="56">
        <v>2411195808864</v>
      </c>
      <c r="L22" s="56">
        <v>2568394555136</v>
      </c>
      <c r="M22" s="65">
        <v>1.5655709565160016E-2</v>
      </c>
      <c r="O22" s="72"/>
    </row>
    <row r="23" spans="1:15">
      <c r="A23" s="56" t="s">
        <v>175</v>
      </c>
      <c r="B23" s="56">
        <v>164700000</v>
      </c>
      <c r="C23" s="56">
        <v>3362805352689</v>
      </c>
      <c r="D23" s="56">
        <v>4215588428334</v>
      </c>
      <c r="E23" s="56">
        <v>0</v>
      </c>
      <c r="F23" s="56">
        <v>0</v>
      </c>
      <c r="G23" s="56">
        <v>20000000</v>
      </c>
      <c r="H23" s="56">
        <v>526583788000</v>
      </c>
      <c r="I23" s="56">
        <v>144700000</v>
      </c>
      <c r="J23" s="56">
        <v>26336</v>
      </c>
      <c r="K23" s="56">
        <v>2959747596965</v>
      </c>
      <c r="L23" s="56">
        <v>3809413960420</v>
      </c>
      <c r="M23" s="65">
        <v>2.3220372609240144E-2</v>
      </c>
      <c r="O23" s="72"/>
    </row>
    <row r="24" spans="1:15">
      <c r="A24" s="56" t="s">
        <v>166</v>
      </c>
      <c r="B24" s="56">
        <v>39946738</v>
      </c>
      <c r="C24" s="56">
        <v>4740793557080</v>
      </c>
      <c r="D24" s="56">
        <v>4879493678141</v>
      </c>
      <c r="E24" s="56">
        <v>36844000</v>
      </c>
      <c r="F24" s="56">
        <v>4568345428580</v>
      </c>
      <c r="G24" s="56">
        <v>22444000</v>
      </c>
      <c r="H24" s="56">
        <v>2768268554163</v>
      </c>
      <c r="I24" s="56">
        <v>54346738</v>
      </c>
      <c r="J24" s="56">
        <v>125436</v>
      </c>
      <c r="K24" s="56">
        <v>6627555074893</v>
      </c>
      <c r="L24" s="56">
        <v>6816534671258</v>
      </c>
      <c r="M24" s="65">
        <v>4.1550347800207013E-2</v>
      </c>
      <c r="O24" s="72"/>
    </row>
    <row r="25" spans="1:15">
      <c r="A25" s="56" t="s">
        <v>165</v>
      </c>
      <c r="B25" s="56">
        <v>1000000</v>
      </c>
      <c r="C25" s="56">
        <v>32237210953</v>
      </c>
      <c r="D25" s="56">
        <v>35563880981</v>
      </c>
      <c r="E25" s="56">
        <v>6935000</v>
      </c>
      <c r="F25" s="56">
        <v>251413719596</v>
      </c>
      <c r="G25" s="56">
        <v>0</v>
      </c>
      <c r="H25" s="56">
        <v>0</v>
      </c>
      <c r="I25" s="56">
        <v>7935000</v>
      </c>
      <c r="J25" s="56">
        <v>36553</v>
      </c>
      <c r="K25" s="56">
        <v>283650930549</v>
      </c>
      <c r="L25" s="56">
        <v>289941099780</v>
      </c>
      <c r="M25" s="65">
        <v>1.7673428095701606E-3</v>
      </c>
      <c r="O25" s="72"/>
    </row>
    <row r="26" spans="1:15">
      <c r="A26" s="56" t="s">
        <v>177</v>
      </c>
      <c r="B26" s="56">
        <v>121300000</v>
      </c>
      <c r="C26" s="56">
        <v>1831715761891</v>
      </c>
      <c r="D26" s="56">
        <v>1945904582990</v>
      </c>
      <c r="E26" s="56">
        <v>30000000</v>
      </c>
      <c r="F26" s="56">
        <v>488893602250</v>
      </c>
      <c r="G26" s="56">
        <v>121300000</v>
      </c>
      <c r="H26" s="56">
        <v>1967336068559</v>
      </c>
      <c r="I26" s="56">
        <v>30000000</v>
      </c>
      <c r="J26" s="56">
        <v>16499</v>
      </c>
      <c r="K26" s="56">
        <v>488893602250</v>
      </c>
      <c r="L26" s="56">
        <v>494787479812</v>
      </c>
      <c r="M26" s="65">
        <v>3.0159887486616997E-3</v>
      </c>
      <c r="O26" s="72"/>
    </row>
    <row r="27" spans="1:15">
      <c r="A27" s="56" t="s">
        <v>176</v>
      </c>
      <c r="B27" s="56">
        <v>49400000</v>
      </c>
      <c r="C27" s="56">
        <v>710409713184</v>
      </c>
      <c r="D27" s="56">
        <v>745121735003</v>
      </c>
      <c r="E27" s="56">
        <v>410960000</v>
      </c>
      <c r="F27" s="56">
        <v>6259506028805</v>
      </c>
      <c r="G27" s="56">
        <v>353790000</v>
      </c>
      <c r="H27" s="56">
        <v>5439994230409</v>
      </c>
      <c r="I27" s="56">
        <v>106570000</v>
      </c>
      <c r="J27" s="56">
        <v>15516</v>
      </c>
      <c r="K27" s="56">
        <v>1618416947501</v>
      </c>
      <c r="L27" s="56">
        <v>1652930377078</v>
      </c>
      <c r="M27" s="65">
        <v>1.0075476084161584E-2</v>
      </c>
      <c r="O27" s="72"/>
    </row>
    <row r="28" spans="1:15">
      <c r="A28" s="56" t="s">
        <v>174</v>
      </c>
      <c r="B28" s="56">
        <v>135000000</v>
      </c>
      <c r="C28" s="56">
        <v>1754113879683</v>
      </c>
      <c r="D28" s="56">
        <v>2243952237375</v>
      </c>
      <c r="E28" s="56">
        <v>0</v>
      </c>
      <c r="F28" s="56">
        <v>0</v>
      </c>
      <c r="G28" s="56">
        <v>12000000</v>
      </c>
      <c r="H28" s="56">
        <v>202053465300</v>
      </c>
      <c r="I28" s="56">
        <v>123000000</v>
      </c>
      <c r="J28" s="56">
        <v>17073</v>
      </c>
      <c r="K28" s="56">
        <v>1598192645933</v>
      </c>
      <c r="L28" s="56">
        <v>2099204632744</v>
      </c>
      <c r="M28" s="65">
        <v>1.2795751331258464E-2</v>
      </c>
      <c r="O28" s="72"/>
    </row>
    <row r="29" spans="1:15">
      <c r="A29" s="56" t="s">
        <v>182</v>
      </c>
      <c r="B29" s="56">
        <v>0</v>
      </c>
      <c r="C29" s="56">
        <v>0</v>
      </c>
      <c r="D29" s="56">
        <v>0</v>
      </c>
      <c r="E29" s="56">
        <v>35500000</v>
      </c>
      <c r="F29" s="56">
        <v>699197335299</v>
      </c>
      <c r="G29" s="56">
        <v>6100000</v>
      </c>
      <c r="H29" s="56">
        <v>120375695090</v>
      </c>
      <c r="I29" s="56">
        <v>29400000</v>
      </c>
      <c r="J29" s="56">
        <v>19741</v>
      </c>
      <c r="K29" s="56">
        <v>579056128964</v>
      </c>
      <c r="L29" s="56">
        <v>580171382884</v>
      </c>
      <c r="M29" s="65">
        <v>3.5364483429097585E-3</v>
      </c>
      <c r="O29" s="72"/>
    </row>
    <row r="30" spans="1:15" ht="16.8" thickBot="1">
      <c r="A30" s="57" t="s">
        <v>2</v>
      </c>
      <c r="B30" s="57">
        <f t="shared" ref="B30:M30" si="0">SUM(B9:B29)</f>
        <v>1284963213</v>
      </c>
      <c r="C30" s="57">
        <f t="shared" si="0"/>
        <v>55300317385570</v>
      </c>
      <c r="D30" s="57">
        <f t="shared" si="0"/>
        <v>78589017732533</v>
      </c>
      <c r="E30" s="57">
        <f t="shared" si="0"/>
        <v>865931513</v>
      </c>
      <c r="F30" s="57">
        <f t="shared" si="0"/>
        <v>18697580059240</v>
      </c>
      <c r="G30" s="57">
        <f t="shared" si="0"/>
        <v>583144000</v>
      </c>
      <c r="H30" s="57">
        <f t="shared" si="0"/>
        <v>13836568003100</v>
      </c>
      <c r="I30" s="57">
        <f t="shared" si="0"/>
        <v>1567750726</v>
      </c>
      <c r="J30" s="57">
        <f t="shared" si="0"/>
        <v>2289466</v>
      </c>
      <c r="K30" s="57">
        <f t="shared" si="0"/>
        <v>61091981172655</v>
      </c>
      <c r="L30" s="57">
        <f t="shared" si="0"/>
        <v>86481831105137</v>
      </c>
      <c r="M30" s="66">
        <f t="shared" si="0"/>
        <v>0.52715204045959108</v>
      </c>
    </row>
    <row r="31" spans="1:15" ht="16.8" thickTop="1"/>
  </sheetData>
  <mergeCells count="18">
    <mergeCell ref="B6:D6"/>
    <mergeCell ref="I6:M6"/>
    <mergeCell ref="D7:D8"/>
    <mergeCell ref="L7:L8"/>
    <mergeCell ref="J7:J8"/>
    <mergeCell ref="M7:M8"/>
    <mergeCell ref="A1:M1"/>
    <mergeCell ref="A2:M2"/>
    <mergeCell ref="A3:M3"/>
    <mergeCell ref="A7:A8"/>
    <mergeCell ref="E7:F7"/>
    <mergeCell ref="G7:H7"/>
    <mergeCell ref="K7:K8"/>
    <mergeCell ref="I7:I8"/>
    <mergeCell ref="C7:C8"/>
    <mergeCell ref="B7:B8"/>
    <mergeCell ref="A4:M4"/>
    <mergeCell ref="E6:H6"/>
  </mergeCells>
  <pageMargins left="0.7" right="0.7" top="0.75" bottom="0.75" header="0.3" footer="0.3"/>
  <pageSetup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6"/>
  <sheetViews>
    <sheetView rightToLeft="1" zoomScale="85" zoomScaleNormal="85" zoomScaleSheetLayoutView="90" workbookViewId="0">
      <selection activeCell="M24" sqref="M24"/>
    </sheetView>
  </sheetViews>
  <sheetFormatPr defaultColWidth="9.109375" defaultRowHeight="17.399999999999999"/>
  <cols>
    <col min="1" max="1" width="29.5546875" style="46" customWidth="1"/>
    <col min="2" max="2" width="9" style="46" customWidth="1"/>
    <col min="3" max="3" width="10.6640625" style="46" customWidth="1"/>
    <col min="4" max="4" width="12.44140625" style="46" customWidth="1"/>
    <col min="5" max="6" width="11.5546875" style="46" customWidth="1"/>
    <col min="7" max="7" width="16.33203125" style="46" customWidth="1"/>
    <col min="8" max="8" width="19.33203125" style="46" customWidth="1"/>
    <col min="9" max="9" width="20.5546875" style="46" customWidth="1"/>
    <col min="10" max="10" width="11.5546875" style="46" customWidth="1"/>
    <col min="11" max="11" width="12.5546875" style="46" customWidth="1"/>
    <col min="12" max="12" width="7.6640625" style="46" customWidth="1"/>
    <col min="13" max="13" width="14.5546875" style="46" bestFit="1" customWidth="1"/>
    <col min="14" max="14" width="11.44140625" style="46" customWidth="1"/>
    <col min="15" max="15" width="12.88671875" style="46" customWidth="1"/>
    <col min="16" max="16" width="19.44140625" style="46" customWidth="1"/>
    <col min="17" max="17" width="23.5546875" style="46" customWidth="1"/>
    <col min="18" max="18" width="13.6640625" style="46" customWidth="1"/>
    <col min="19" max="16384" width="9.109375" style="46"/>
  </cols>
  <sheetData>
    <row r="1" spans="1:20" ht="20.399999999999999">
      <c r="A1" s="83" t="s">
        <v>114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</row>
    <row r="2" spans="1:20" ht="20.399999999999999">
      <c r="A2" s="83" t="s">
        <v>61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</row>
    <row r="3" spans="1:20" ht="20.399999999999999">
      <c r="A3" s="83" t="s">
        <v>115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</row>
    <row r="4" spans="1:20" ht="20.399999999999999">
      <c r="A4" s="84" t="s">
        <v>83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</row>
    <row r="6" spans="1:20" ht="18" customHeight="1" thickBot="1">
      <c r="A6" s="85" t="s">
        <v>21</v>
      </c>
      <c r="B6" s="85"/>
      <c r="C6" s="85"/>
      <c r="D6" s="85"/>
      <c r="E6" s="85"/>
      <c r="F6" s="85"/>
      <c r="G6" s="85" t="s">
        <v>189</v>
      </c>
      <c r="H6" s="85"/>
      <c r="I6" s="85"/>
      <c r="J6" s="96" t="s">
        <v>9</v>
      </c>
      <c r="K6" s="96"/>
      <c r="L6" s="96"/>
      <c r="M6" s="96"/>
      <c r="N6" s="85" t="s">
        <v>116</v>
      </c>
      <c r="O6" s="85"/>
      <c r="P6" s="85"/>
      <c r="Q6" s="85"/>
      <c r="R6" s="85"/>
    </row>
    <row r="7" spans="1:20" ht="26.25" customHeight="1">
      <c r="A7" s="102" t="s">
        <v>22</v>
      </c>
      <c r="B7" s="99" t="s">
        <v>8</v>
      </c>
      <c r="C7" s="101" t="s">
        <v>7</v>
      </c>
      <c r="D7" s="98" t="s">
        <v>33</v>
      </c>
      <c r="E7" s="99" t="s">
        <v>25</v>
      </c>
      <c r="F7" s="101" t="s">
        <v>482</v>
      </c>
      <c r="G7" s="103" t="s">
        <v>3</v>
      </c>
      <c r="H7" s="98" t="s">
        <v>0</v>
      </c>
      <c r="I7" s="98" t="s">
        <v>23</v>
      </c>
      <c r="J7" s="97" t="s">
        <v>4</v>
      </c>
      <c r="K7" s="97"/>
      <c r="L7" s="97" t="s">
        <v>5</v>
      </c>
      <c r="M7" s="97"/>
      <c r="N7" s="103" t="s">
        <v>3</v>
      </c>
      <c r="O7" s="98" t="s">
        <v>34</v>
      </c>
      <c r="P7" s="98" t="s">
        <v>0</v>
      </c>
      <c r="Q7" s="98" t="s">
        <v>23</v>
      </c>
      <c r="R7" s="98" t="s">
        <v>24</v>
      </c>
    </row>
    <row r="8" spans="1:20" s="10" customFormat="1" ht="40.5" customHeight="1" thickBot="1">
      <c r="A8" s="85"/>
      <c r="B8" s="100"/>
      <c r="C8" s="100"/>
      <c r="D8" s="85"/>
      <c r="E8" s="100"/>
      <c r="F8" s="100"/>
      <c r="G8" s="104"/>
      <c r="H8" s="85"/>
      <c r="I8" s="85"/>
      <c r="J8" s="9" t="s">
        <v>3</v>
      </c>
      <c r="K8" s="9" t="s">
        <v>0</v>
      </c>
      <c r="L8" s="9" t="s">
        <v>3</v>
      </c>
      <c r="M8" s="9" t="s">
        <v>60</v>
      </c>
      <c r="N8" s="104"/>
      <c r="O8" s="85"/>
      <c r="P8" s="85"/>
      <c r="Q8" s="85"/>
      <c r="R8" s="85"/>
    </row>
    <row r="9" spans="1:20">
      <c r="A9" s="56" t="s">
        <v>246</v>
      </c>
      <c r="B9" s="56" t="s">
        <v>294</v>
      </c>
      <c r="C9" s="56" t="s">
        <v>295</v>
      </c>
      <c r="D9" s="56" t="s">
        <v>296</v>
      </c>
      <c r="E9" s="56" t="s">
        <v>297</v>
      </c>
      <c r="F9" s="58">
        <v>23</v>
      </c>
      <c r="G9" s="56">
        <v>10000</v>
      </c>
      <c r="H9" s="56">
        <v>9453226250</v>
      </c>
      <c r="I9" s="56">
        <v>8458862875</v>
      </c>
      <c r="J9" s="56">
        <v>0</v>
      </c>
      <c r="K9" s="56">
        <v>0</v>
      </c>
      <c r="L9" s="56">
        <v>0</v>
      </c>
      <c r="M9" s="56">
        <v>0</v>
      </c>
      <c r="N9" s="56">
        <v>10000</v>
      </c>
      <c r="O9" s="56">
        <v>846500</v>
      </c>
      <c r="P9" s="56">
        <v>9453226250</v>
      </c>
      <c r="Q9" s="56">
        <v>8458862875</v>
      </c>
      <c r="R9" s="65">
        <v>5.1561198086834495E-5</v>
      </c>
      <c r="T9" s="77"/>
    </row>
    <row r="10" spans="1:20">
      <c r="A10" s="56" t="s">
        <v>261</v>
      </c>
      <c r="B10" s="56" t="s">
        <v>294</v>
      </c>
      <c r="C10" s="56" t="s">
        <v>295</v>
      </c>
      <c r="D10" s="56" t="s">
        <v>299</v>
      </c>
      <c r="E10" s="56" t="s">
        <v>300</v>
      </c>
      <c r="F10" s="58">
        <v>23</v>
      </c>
      <c r="G10" s="56">
        <v>0</v>
      </c>
      <c r="H10" s="56">
        <v>0</v>
      </c>
      <c r="I10" s="56">
        <v>0</v>
      </c>
      <c r="J10" s="56">
        <v>5000</v>
      </c>
      <c r="K10" s="56">
        <v>4122987000</v>
      </c>
      <c r="L10" s="56">
        <v>0</v>
      </c>
      <c r="M10" s="56">
        <v>0</v>
      </c>
      <c r="N10" s="56">
        <v>5000</v>
      </c>
      <c r="O10" s="56">
        <v>824000</v>
      </c>
      <c r="P10" s="56">
        <v>4122987000</v>
      </c>
      <c r="Q10" s="56">
        <v>4117013000</v>
      </c>
      <c r="R10" s="65">
        <v>2.5095349807177568E-5</v>
      </c>
      <c r="T10" s="77"/>
    </row>
    <row r="11" spans="1:20">
      <c r="A11" s="56" t="s">
        <v>274</v>
      </c>
      <c r="B11" s="56" t="s">
        <v>294</v>
      </c>
      <c r="C11" s="56" t="s">
        <v>295</v>
      </c>
      <c r="D11" s="56" t="s">
        <v>301</v>
      </c>
      <c r="E11" s="56" t="s">
        <v>302</v>
      </c>
      <c r="F11" s="58">
        <v>23</v>
      </c>
      <c r="G11" s="56">
        <v>5000</v>
      </c>
      <c r="H11" s="56">
        <v>4203045000</v>
      </c>
      <c r="I11" s="56">
        <v>4177369210</v>
      </c>
      <c r="J11" s="56">
        <v>5000</v>
      </c>
      <c r="K11" s="56">
        <v>4193037750</v>
      </c>
      <c r="L11" s="56">
        <v>5000</v>
      </c>
      <c r="M11" s="56">
        <v>4176969500</v>
      </c>
      <c r="N11" s="56">
        <v>5000</v>
      </c>
      <c r="O11" s="56">
        <v>838000</v>
      </c>
      <c r="P11" s="56">
        <v>4193037750</v>
      </c>
      <c r="Q11" s="56">
        <v>4186962250</v>
      </c>
      <c r="R11" s="65">
        <v>2.5521727109726702E-5</v>
      </c>
      <c r="T11" s="77"/>
    </row>
    <row r="12" spans="1:20">
      <c r="A12" s="56" t="s">
        <v>268</v>
      </c>
      <c r="B12" s="56" t="s">
        <v>294</v>
      </c>
      <c r="C12" s="56" t="s">
        <v>303</v>
      </c>
      <c r="D12" s="56" t="s">
        <v>304</v>
      </c>
      <c r="E12" s="56" t="s">
        <v>305</v>
      </c>
      <c r="F12" s="58">
        <v>26</v>
      </c>
      <c r="G12" s="56">
        <v>5000</v>
      </c>
      <c r="H12" s="56">
        <v>4613102075</v>
      </c>
      <c r="I12" s="56">
        <v>4606417924</v>
      </c>
      <c r="J12" s="56">
        <v>13914</v>
      </c>
      <c r="K12" s="56">
        <v>12955591360</v>
      </c>
      <c r="L12" s="56">
        <v>0</v>
      </c>
      <c r="M12" s="56">
        <v>0</v>
      </c>
      <c r="N12" s="56">
        <v>18914</v>
      </c>
      <c r="O12" s="56">
        <v>904018</v>
      </c>
      <c r="P12" s="56">
        <v>17568693435</v>
      </c>
      <c r="Q12" s="56">
        <v>17086199970</v>
      </c>
      <c r="R12" s="65">
        <v>1.0414933475374912E-4</v>
      </c>
      <c r="T12" s="77"/>
    </row>
    <row r="13" spans="1:20">
      <c r="A13" s="56" t="s">
        <v>234</v>
      </c>
      <c r="B13" s="56" t="s">
        <v>294</v>
      </c>
      <c r="C13" s="56" t="s">
        <v>295</v>
      </c>
      <c r="D13" s="56" t="s">
        <v>306</v>
      </c>
      <c r="E13" s="56" t="s">
        <v>307</v>
      </c>
      <c r="F13" s="58">
        <v>18</v>
      </c>
      <c r="G13" s="56">
        <v>10000</v>
      </c>
      <c r="H13" s="56">
        <v>9159185598</v>
      </c>
      <c r="I13" s="56">
        <v>9273272000</v>
      </c>
      <c r="J13" s="56">
        <v>0</v>
      </c>
      <c r="K13" s="56">
        <v>0</v>
      </c>
      <c r="L13" s="56">
        <v>0</v>
      </c>
      <c r="M13" s="56">
        <v>0</v>
      </c>
      <c r="N13" s="56">
        <v>10000</v>
      </c>
      <c r="O13" s="56">
        <v>928000</v>
      </c>
      <c r="P13" s="56">
        <v>9159185598</v>
      </c>
      <c r="Q13" s="56">
        <v>9273272000</v>
      </c>
      <c r="R13" s="65">
        <v>5.6525448109370836E-5</v>
      </c>
      <c r="T13" s="77"/>
    </row>
    <row r="14" spans="1:20">
      <c r="A14" s="56" t="s">
        <v>251</v>
      </c>
      <c r="B14" s="56" t="s">
        <v>294</v>
      </c>
      <c r="C14" s="56" t="s">
        <v>295</v>
      </c>
      <c r="D14" s="56" t="s">
        <v>308</v>
      </c>
      <c r="E14" s="56" t="s">
        <v>309</v>
      </c>
      <c r="F14" s="58">
        <v>23</v>
      </c>
      <c r="G14" s="56">
        <v>10000</v>
      </c>
      <c r="H14" s="56">
        <v>8671282125</v>
      </c>
      <c r="I14" s="56">
        <v>8743656250</v>
      </c>
      <c r="J14" s="56">
        <v>0</v>
      </c>
      <c r="K14" s="56">
        <v>0</v>
      </c>
      <c r="L14" s="56">
        <v>10000</v>
      </c>
      <c r="M14" s="56">
        <v>8818601875</v>
      </c>
      <c r="N14" s="56">
        <v>0</v>
      </c>
      <c r="O14" s="56">
        <v>884000</v>
      </c>
      <c r="P14" s="56">
        <v>0</v>
      </c>
      <c r="Q14" s="56">
        <v>0</v>
      </c>
      <c r="R14" s="65">
        <v>0</v>
      </c>
      <c r="T14" s="77"/>
    </row>
    <row r="15" spans="1:20">
      <c r="A15" s="56" t="s">
        <v>253</v>
      </c>
      <c r="B15" s="56" t="s">
        <v>294</v>
      </c>
      <c r="C15" s="56" t="s">
        <v>295</v>
      </c>
      <c r="D15" s="56" t="s">
        <v>310</v>
      </c>
      <c r="E15" s="56" t="s">
        <v>311</v>
      </c>
      <c r="F15" s="58">
        <v>18</v>
      </c>
      <c r="G15" s="56">
        <v>10000</v>
      </c>
      <c r="H15" s="56">
        <v>9156633750</v>
      </c>
      <c r="I15" s="56">
        <v>9193330000</v>
      </c>
      <c r="J15" s="56">
        <v>0</v>
      </c>
      <c r="K15" s="56">
        <v>0</v>
      </c>
      <c r="L15" s="56">
        <v>5000</v>
      </c>
      <c r="M15" s="56">
        <v>4651625125</v>
      </c>
      <c r="N15" s="56">
        <v>5000</v>
      </c>
      <c r="O15" s="56">
        <v>944000</v>
      </c>
      <c r="P15" s="56">
        <v>4578316875</v>
      </c>
      <c r="Q15" s="56">
        <v>4716578000</v>
      </c>
      <c r="R15" s="65">
        <v>2.8750012400455856E-5</v>
      </c>
      <c r="T15" s="77"/>
    </row>
    <row r="16" spans="1:20">
      <c r="A16" s="56" t="s">
        <v>282</v>
      </c>
      <c r="B16" s="56" t="s">
        <v>294</v>
      </c>
      <c r="C16" s="56" t="s">
        <v>295</v>
      </c>
      <c r="D16" s="56" t="s">
        <v>312</v>
      </c>
      <c r="E16" s="56" t="s">
        <v>313</v>
      </c>
      <c r="F16" s="58">
        <v>23</v>
      </c>
      <c r="G16" s="56">
        <v>5000</v>
      </c>
      <c r="H16" s="56">
        <v>4308121125</v>
      </c>
      <c r="I16" s="56">
        <v>4301878875</v>
      </c>
      <c r="J16" s="56">
        <v>0</v>
      </c>
      <c r="K16" s="56">
        <v>0</v>
      </c>
      <c r="L16" s="56">
        <v>0</v>
      </c>
      <c r="M16" s="56">
        <v>0</v>
      </c>
      <c r="N16" s="56">
        <v>5000</v>
      </c>
      <c r="O16" s="56">
        <v>861000</v>
      </c>
      <c r="P16" s="56">
        <v>4308121125</v>
      </c>
      <c r="Q16" s="56">
        <v>4301878875</v>
      </c>
      <c r="R16" s="65">
        <v>2.6222204106771707E-5</v>
      </c>
      <c r="T16" s="77"/>
    </row>
    <row r="17" spans="1:20">
      <c r="A17" s="56" t="s">
        <v>236</v>
      </c>
      <c r="B17" s="56" t="s">
        <v>294</v>
      </c>
      <c r="C17" s="56" t="s">
        <v>295</v>
      </c>
      <c r="D17" s="56" t="s">
        <v>314</v>
      </c>
      <c r="E17" s="56" t="s">
        <v>315</v>
      </c>
      <c r="F17" s="58">
        <v>23</v>
      </c>
      <c r="G17" s="56">
        <v>5000</v>
      </c>
      <c r="H17" s="56">
        <v>4062943500</v>
      </c>
      <c r="I17" s="56">
        <v>4057056500</v>
      </c>
      <c r="J17" s="56">
        <v>0</v>
      </c>
      <c r="K17" s="56">
        <v>0</v>
      </c>
      <c r="L17" s="56">
        <v>0</v>
      </c>
      <c r="M17" s="56">
        <v>0</v>
      </c>
      <c r="N17" s="56">
        <v>5000</v>
      </c>
      <c r="O17" s="56">
        <v>812000</v>
      </c>
      <c r="P17" s="56">
        <v>4062943500</v>
      </c>
      <c r="Q17" s="56">
        <v>4057056500</v>
      </c>
      <c r="R17" s="65">
        <v>2.4729883547849742E-5</v>
      </c>
      <c r="T17" s="77"/>
    </row>
    <row r="18" spans="1:20">
      <c r="A18" s="56" t="s">
        <v>277</v>
      </c>
      <c r="B18" s="56" t="s">
        <v>294</v>
      </c>
      <c r="C18" s="56" t="s">
        <v>295</v>
      </c>
      <c r="D18" s="56" t="s">
        <v>316</v>
      </c>
      <c r="E18" s="56" t="s">
        <v>317</v>
      </c>
      <c r="F18" s="58">
        <v>23</v>
      </c>
      <c r="G18" s="56">
        <v>5000</v>
      </c>
      <c r="H18" s="56">
        <v>4117983375</v>
      </c>
      <c r="I18" s="56">
        <v>4001546774</v>
      </c>
      <c r="J18" s="56">
        <v>0</v>
      </c>
      <c r="K18" s="56">
        <v>0</v>
      </c>
      <c r="L18" s="56">
        <v>5000</v>
      </c>
      <c r="M18" s="56">
        <v>4097027500</v>
      </c>
      <c r="N18" s="56">
        <v>0</v>
      </c>
      <c r="O18" s="56">
        <v>828000</v>
      </c>
      <c r="P18" s="56">
        <v>0</v>
      </c>
      <c r="Q18" s="56">
        <v>0</v>
      </c>
      <c r="R18" s="65">
        <v>0</v>
      </c>
      <c r="T18" s="77"/>
    </row>
    <row r="19" spans="1:20">
      <c r="A19" s="56" t="s">
        <v>266</v>
      </c>
      <c r="B19" s="56" t="s">
        <v>294</v>
      </c>
      <c r="C19" s="56" t="s">
        <v>303</v>
      </c>
      <c r="D19" s="56" t="s">
        <v>318</v>
      </c>
      <c r="E19" s="56" t="s">
        <v>319</v>
      </c>
      <c r="F19" s="58">
        <v>23</v>
      </c>
      <c r="G19" s="56">
        <v>5000</v>
      </c>
      <c r="H19" s="56">
        <v>4178026875</v>
      </c>
      <c r="I19" s="56">
        <v>4171973125</v>
      </c>
      <c r="J19" s="56">
        <v>0</v>
      </c>
      <c r="K19" s="56">
        <v>0</v>
      </c>
      <c r="L19" s="56">
        <v>0</v>
      </c>
      <c r="M19" s="56">
        <v>0</v>
      </c>
      <c r="N19" s="56">
        <v>5000</v>
      </c>
      <c r="O19" s="56">
        <v>835000</v>
      </c>
      <c r="P19" s="56">
        <v>4178026875</v>
      </c>
      <c r="Q19" s="56">
        <v>4171973125</v>
      </c>
      <c r="R19" s="65">
        <v>2.5430360544894747E-5</v>
      </c>
      <c r="T19" s="77"/>
    </row>
    <row r="20" spans="1:20">
      <c r="A20" s="56" t="s">
        <v>242</v>
      </c>
      <c r="B20" s="56" t="s">
        <v>294</v>
      </c>
      <c r="C20" s="56" t="s">
        <v>295</v>
      </c>
      <c r="D20" s="56" t="s">
        <v>320</v>
      </c>
      <c r="E20" s="56" t="s">
        <v>321</v>
      </c>
      <c r="F20" s="58">
        <v>23</v>
      </c>
      <c r="G20" s="56">
        <v>5000</v>
      </c>
      <c r="H20" s="56">
        <v>4087961625</v>
      </c>
      <c r="I20" s="56">
        <v>4074843595</v>
      </c>
      <c r="J20" s="56">
        <v>5000</v>
      </c>
      <c r="K20" s="56">
        <v>4127990625</v>
      </c>
      <c r="L20" s="56">
        <v>5000</v>
      </c>
      <c r="M20" s="56">
        <v>4097027500</v>
      </c>
      <c r="N20" s="56">
        <v>5000</v>
      </c>
      <c r="O20" s="56">
        <v>825000</v>
      </c>
      <c r="P20" s="56">
        <v>4127990625</v>
      </c>
      <c r="Q20" s="56">
        <v>4122009375</v>
      </c>
      <c r="R20" s="65">
        <v>2.5125805328788222E-5</v>
      </c>
      <c r="T20" s="77"/>
    </row>
    <row r="21" spans="1:20">
      <c r="A21" s="56" t="s">
        <v>284</v>
      </c>
      <c r="B21" s="56" t="s">
        <v>294</v>
      </c>
      <c r="C21" s="56" t="s">
        <v>295</v>
      </c>
      <c r="D21" s="56" t="s">
        <v>322</v>
      </c>
      <c r="E21" s="56" t="s">
        <v>323</v>
      </c>
      <c r="F21" s="58">
        <v>20.5</v>
      </c>
      <c r="G21" s="56">
        <v>5000</v>
      </c>
      <c r="H21" s="56">
        <v>4678389375</v>
      </c>
      <c r="I21" s="56">
        <v>4821002238</v>
      </c>
      <c r="J21" s="56">
        <v>0</v>
      </c>
      <c r="K21" s="56">
        <v>0</v>
      </c>
      <c r="L21" s="56">
        <v>0</v>
      </c>
      <c r="M21" s="56">
        <v>0</v>
      </c>
      <c r="N21" s="56">
        <v>5000</v>
      </c>
      <c r="O21" s="56">
        <v>980000</v>
      </c>
      <c r="P21" s="56">
        <v>4678389375</v>
      </c>
      <c r="Q21" s="56">
        <v>4896447500</v>
      </c>
      <c r="R21" s="65">
        <v>2.9846411178439342E-5</v>
      </c>
      <c r="T21" s="77"/>
    </row>
    <row r="22" spans="1:20">
      <c r="A22" s="56" t="s">
        <v>250</v>
      </c>
      <c r="B22" s="56" t="s">
        <v>294</v>
      </c>
      <c r="C22" s="56" t="s">
        <v>295</v>
      </c>
      <c r="D22" s="56" t="s">
        <v>324</v>
      </c>
      <c r="E22" s="56" t="s">
        <v>325</v>
      </c>
      <c r="F22" s="58">
        <v>18</v>
      </c>
      <c r="G22" s="56">
        <v>5000</v>
      </c>
      <c r="H22" s="56">
        <v>4077954375</v>
      </c>
      <c r="I22" s="56">
        <v>4072045625</v>
      </c>
      <c r="J22" s="56">
        <v>0</v>
      </c>
      <c r="K22" s="56">
        <v>0</v>
      </c>
      <c r="L22" s="56">
        <v>5000</v>
      </c>
      <c r="M22" s="56">
        <v>4097027500</v>
      </c>
      <c r="N22" s="56">
        <v>0</v>
      </c>
      <c r="O22" s="56">
        <v>820000</v>
      </c>
      <c r="P22" s="56">
        <v>0</v>
      </c>
      <c r="Q22" s="56">
        <v>0</v>
      </c>
      <c r="R22" s="65">
        <v>0</v>
      </c>
      <c r="T22" s="77"/>
    </row>
    <row r="23" spans="1:20">
      <c r="A23" s="56" t="s">
        <v>258</v>
      </c>
      <c r="B23" s="56" t="s">
        <v>294</v>
      </c>
      <c r="C23" s="56" t="s">
        <v>303</v>
      </c>
      <c r="D23" s="56" t="s">
        <v>326</v>
      </c>
      <c r="E23" s="56" t="s">
        <v>327</v>
      </c>
      <c r="F23" s="58">
        <v>0</v>
      </c>
      <c r="G23" s="56">
        <v>1100</v>
      </c>
      <c r="H23" s="56">
        <v>4687005817</v>
      </c>
      <c r="I23" s="56">
        <v>5739108827</v>
      </c>
      <c r="J23" s="56">
        <v>0</v>
      </c>
      <c r="K23" s="56">
        <v>0</v>
      </c>
      <c r="L23" s="56">
        <v>0</v>
      </c>
      <c r="M23" s="56">
        <v>0</v>
      </c>
      <c r="N23" s="56">
        <v>1100</v>
      </c>
      <c r="O23" s="56">
        <v>5536957</v>
      </c>
      <c r="P23" s="56">
        <v>4687005817</v>
      </c>
      <c r="Q23" s="56">
        <v>6086236977</v>
      </c>
      <c r="R23" s="65">
        <v>3.7098800986830488E-5</v>
      </c>
      <c r="T23" s="77"/>
    </row>
    <row r="24" spans="1:20">
      <c r="A24" s="56" t="s">
        <v>263</v>
      </c>
      <c r="B24" s="56" t="s">
        <v>294</v>
      </c>
      <c r="C24" s="56" t="s">
        <v>295</v>
      </c>
      <c r="D24" s="56" t="s">
        <v>328</v>
      </c>
      <c r="E24" s="56" t="s">
        <v>329</v>
      </c>
      <c r="F24" s="58">
        <v>20.5</v>
      </c>
      <c r="G24" s="56">
        <v>100000</v>
      </c>
      <c r="H24" s="56">
        <v>93266920099</v>
      </c>
      <c r="I24" s="56">
        <v>88935475000</v>
      </c>
      <c r="J24" s="56">
        <v>5000</v>
      </c>
      <c r="K24" s="56">
        <v>4319629462</v>
      </c>
      <c r="L24" s="56">
        <v>0</v>
      </c>
      <c r="M24" s="56">
        <v>0</v>
      </c>
      <c r="N24" s="56">
        <v>105000</v>
      </c>
      <c r="O24" s="56">
        <v>841100</v>
      </c>
      <c r="P24" s="56">
        <v>97586549561</v>
      </c>
      <c r="Q24" s="56">
        <v>88251471263</v>
      </c>
      <c r="R24" s="65">
        <v>5.3793892376416202E-4</v>
      </c>
      <c r="T24" s="77"/>
    </row>
    <row r="25" spans="1:20">
      <c r="A25" s="56" t="s">
        <v>239</v>
      </c>
      <c r="B25" s="56" t="s">
        <v>294</v>
      </c>
      <c r="C25" s="56" t="s">
        <v>303</v>
      </c>
      <c r="D25" s="56" t="s">
        <v>330</v>
      </c>
      <c r="E25" s="56" t="s">
        <v>331</v>
      </c>
      <c r="F25" s="58">
        <v>23</v>
      </c>
      <c r="G25" s="56">
        <v>15000</v>
      </c>
      <c r="H25" s="56">
        <v>13721981228</v>
      </c>
      <c r="I25" s="56">
        <v>14406048037</v>
      </c>
      <c r="J25" s="56">
        <v>0</v>
      </c>
      <c r="K25" s="56">
        <v>0</v>
      </c>
      <c r="L25" s="56">
        <v>0</v>
      </c>
      <c r="M25" s="56">
        <v>0</v>
      </c>
      <c r="N25" s="56">
        <v>15000</v>
      </c>
      <c r="O25" s="56">
        <v>961100</v>
      </c>
      <c r="P25" s="56">
        <v>13721981228</v>
      </c>
      <c r="Q25" s="56">
        <v>14406048037</v>
      </c>
      <c r="R25" s="65">
        <v>8.7812405456946276E-5</v>
      </c>
      <c r="T25" s="77"/>
    </row>
    <row r="26" spans="1:20">
      <c r="A26" s="56" t="s">
        <v>287</v>
      </c>
      <c r="B26" s="56" t="s">
        <v>294</v>
      </c>
      <c r="C26" s="56" t="s">
        <v>295</v>
      </c>
      <c r="D26" s="56" t="s">
        <v>332</v>
      </c>
      <c r="E26" s="56" t="s">
        <v>333</v>
      </c>
      <c r="F26" s="58">
        <v>23</v>
      </c>
      <c r="G26" s="56">
        <v>5000</v>
      </c>
      <c r="H26" s="56">
        <v>4273095750</v>
      </c>
      <c r="I26" s="56">
        <v>4236926000</v>
      </c>
      <c r="J26" s="56">
        <v>0</v>
      </c>
      <c r="K26" s="56">
        <v>0</v>
      </c>
      <c r="L26" s="56">
        <v>0</v>
      </c>
      <c r="M26" s="56">
        <v>0</v>
      </c>
      <c r="N26" s="56">
        <v>5000</v>
      </c>
      <c r="O26" s="56">
        <v>848000</v>
      </c>
      <c r="P26" s="56">
        <v>4273095750</v>
      </c>
      <c r="Q26" s="56">
        <v>4236926000</v>
      </c>
      <c r="R26" s="65">
        <v>2.5826282325833227E-5</v>
      </c>
      <c r="T26" s="77"/>
    </row>
    <row r="27" spans="1:20">
      <c r="A27" s="56" t="s">
        <v>256</v>
      </c>
      <c r="B27" s="56" t="s">
        <v>294</v>
      </c>
      <c r="C27" s="56" t="s">
        <v>303</v>
      </c>
      <c r="D27" s="56" t="s">
        <v>334</v>
      </c>
      <c r="E27" s="56" t="s">
        <v>335</v>
      </c>
      <c r="F27" s="58">
        <v>21</v>
      </c>
      <c r="G27" s="56">
        <v>5000</v>
      </c>
      <c r="H27" s="56">
        <v>4778461875</v>
      </c>
      <c r="I27" s="56">
        <v>4996375000</v>
      </c>
      <c r="J27" s="56">
        <v>0</v>
      </c>
      <c r="K27" s="56">
        <v>0</v>
      </c>
      <c r="L27" s="56">
        <v>0</v>
      </c>
      <c r="M27" s="56">
        <v>0</v>
      </c>
      <c r="N27" s="56">
        <v>5000</v>
      </c>
      <c r="O27" s="56">
        <v>1000000</v>
      </c>
      <c r="P27" s="56">
        <v>4778461875</v>
      </c>
      <c r="Q27" s="56">
        <v>4996375000</v>
      </c>
      <c r="R27" s="65">
        <v>3.0455521610652388E-5</v>
      </c>
      <c r="T27" s="77"/>
    </row>
    <row r="28" spans="1:20">
      <c r="A28" s="56" t="s">
        <v>255</v>
      </c>
      <c r="B28" s="56" t="s">
        <v>294</v>
      </c>
      <c r="C28" s="56" t="s">
        <v>303</v>
      </c>
      <c r="D28" s="56" t="s">
        <v>336</v>
      </c>
      <c r="E28" s="56" t="s">
        <v>337</v>
      </c>
      <c r="F28" s="58">
        <v>23</v>
      </c>
      <c r="G28" s="56">
        <v>10000</v>
      </c>
      <c r="H28" s="56">
        <v>8336039250</v>
      </c>
      <c r="I28" s="56">
        <v>8343946250</v>
      </c>
      <c r="J28" s="56">
        <v>0</v>
      </c>
      <c r="K28" s="56">
        <v>0</v>
      </c>
      <c r="L28" s="56">
        <v>0</v>
      </c>
      <c r="M28" s="56">
        <v>0</v>
      </c>
      <c r="N28" s="56">
        <v>10000</v>
      </c>
      <c r="O28" s="56">
        <v>835000</v>
      </c>
      <c r="P28" s="56">
        <v>8336039250</v>
      </c>
      <c r="Q28" s="56">
        <v>8343946250</v>
      </c>
      <c r="R28" s="65">
        <v>5.0860721089789494E-5</v>
      </c>
      <c r="T28" s="77"/>
    </row>
    <row r="29" spans="1:20">
      <c r="A29" s="56" t="s">
        <v>244</v>
      </c>
      <c r="B29" s="56" t="s">
        <v>294</v>
      </c>
      <c r="C29" s="56" t="s">
        <v>295</v>
      </c>
      <c r="D29" s="56" t="s">
        <v>338</v>
      </c>
      <c r="E29" s="56" t="s">
        <v>339</v>
      </c>
      <c r="F29" s="58">
        <v>18</v>
      </c>
      <c r="G29" s="56">
        <v>230000</v>
      </c>
      <c r="H29" s="56">
        <v>227148008990</v>
      </c>
      <c r="I29" s="56">
        <v>188670114925</v>
      </c>
      <c r="J29" s="56">
        <v>0</v>
      </c>
      <c r="K29" s="56">
        <v>0</v>
      </c>
      <c r="L29" s="56">
        <v>0</v>
      </c>
      <c r="M29" s="56">
        <v>0</v>
      </c>
      <c r="N29" s="56">
        <v>230000</v>
      </c>
      <c r="O29" s="56">
        <v>837500</v>
      </c>
      <c r="P29" s="56">
        <v>227148008990</v>
      </c>
      <c r="Q29" s="56">
        <v>192485346875</v>
      </c>
      <c r="R29" s="65">
        <v>1.1732989700503833E-3</v>
      </c>
      <c r="T29" s="77"/>
    </row>
    <row r="30" spans="1:20">
      <c r="A30" s="56" t="s">
        <v>280</v>
      </c>
      <c r="B30" s="56" t="s">
        <v>294</v>
      </c>
      <c r="C30" s="56" t="s">
        <v>295</v>
      </c>
      <c r="D30" s="56" t="s">
        <v>340</v>
      </c>
      <c r="E30" s="56" t="s">
        <v>341</v>
      </c>
      <c r="F30" s="58">
        <v>23</v>
      </c>
      <c r="G30" s="56">
        <v>20000</v>
      </c>
      <c r="H30" s="56">
        <v>19053803998</v>
      </c>
      <c r="I30" s="56">
        <v>19740677625</v>
      </c>
      <c r="J30" s="56">
        <v>0</v>
      </c>
      <c r="K30" s="56">
        <v>0</v>
      </c>
      <c r="L30" s="56">
        <v>0</v>
      </c>
      <c r="M30" s="56">
        <v>0</v>
      </c>
      <c r="N30" s="56">
        <v>20000</v>
      </c>
      <c r="O30" s="56">
        <v>993000</v>
      </c>
      <c r="P30" s="56">
        <v>19053803998</v>
      </c>
      <c r="Q30" s="56">
        <v>19845601500</v>
      </c>
      <c r="R30" s="65">
        <v>1.209693318375113E-4</v>
      </c>
      <c r="T30" s="77"/>
    </row>
    <row r="31" spans="1:20">
      <c r="A31" s="56" t="s">
        <v>271</v>
      </c>
      <c r="B31" s="56" t="s">
        <v>294</v>
      </c>
      <c r="C31" s="56" t="s">
        <v>295</v>
      </c>
      <c r="D31" s="56" t="s">
        <v>342</v>
      </c>
      <c r="E31" s="56" t="s">
        <v>343</v>
      </c>
      <c r="F31" s="58">
        <v>23</v>
      </c>
      <c r="G31" s="56">
        <v>5000</v>
      </c>
      <c r="H31" s="56">
        <v>4379672962</v>
      </c>
      <c r="I31" s="56">
        <v>4504481881</v>
      </c>
      <c r="J31" s="56">
        <v>0</v>
      </c>
      <c r="K31" s="56">
        <v>0</v>
      </c>
      <c r="L31" s="56">
        <v>0</v>
      </c>
      <c r="M31" s="56">
        <v>0</v>
      </c>
      <c r="N31" s="56">
        <v>5000</v>
      </c>
      <c r="O31" s="56">
        <v>893000</v>
      </c>
      <c r="P31" s="56">
        <v>4379672962</v>
      </c>
      <c r="Q31" s="56">
        <v>4461762875</v>
      </c>
      <c r="R31" s="65">
        <v>2.7196780798312583E-5</v>
      </c>
      <c r="T31" s="77"/>
    </row>
    <row r="32" spans="1:20">
      <c r="A32" s="56" t="s">
        <v>283</v>
      </c>
      <c r="B32" s="56" t="s">
        <v>294</v>
      </c>
      <c r="C32" s="56" t="s">
        <v>303</v>
      </c>
      <c r="D32" s="56" t="s">
        <v>344</v>
      </c>
      <c r="E32" s="56" t="s">
        <v>345</v>
      </c>
      <c r="F32" s="58">
        <v>23</v>
      </c>
      <c r="G32" s="56">
        <v>2400</v>
      </c>
      <c r="H32" s="56">
        <v>2233618200</v>
      </c>
      <c r="I32" s="56">
        <v>2211195720</v>
      </c>
      <c r="J32" s="56">
        <v>0</v>
      </c>
      <c r="K32" s="56">
        <v>0</v>
      </c>
      <c r="L32" s="56">
        <v>0</v>
      </c>
      <c r="M32" s="56">
        <v>0</v>
      </c>
      <c r="N32" s="56">
        <v>2400</v>
      </c>
      <c r="O32" s="56">
        <v>922000</v>
      </c>
      <c r="P32" s="56">
        <v>2233618200</v>
      </c>
      <c r="Q32" s="56">
        <v>2211195720</v>
      </c>
      <c r="R32" s="65">
        <v>1.3478395644010321E-5</v>
      </c>
      <c r="T32" s="77"/>
    </row>
    <row r="33" spans="1:20">
      <c r="A33" s="56" t="s">
        <v>276</v>
      </c>
      <c r="B33" s="56" t="s">
        <v>294</v>
      </c>
      <c r="C33" s="56" t="s">
        <v>295</v>
      </c>
      <c r="D33" s="56" t="s">
        <v>346</v>
      </c>
      <c r="E33" s="56" t="s">
        <v>347</v>
      </c>
      <c r="F33" s="58">
        <v>23</v>
      </c>
      <c r="G33" s="56">
        <v>5000</v>
      </c>
      <c r="H33" s="56">
        <v>4263088500</v>
      </c>
      <c r="I33" s="56">
        <v>4256911500</v>
      </c>
      <c r="J33" s="56">
        <v>0</v>
      </c>
      <c r="K33" s="56">
        <v>0</v>
      </c>
      <c r="L33" s="56">
        <v>0</v>
      </c>
      <c r="M33" s="56">
        <v>0</v>
      </c>
      <c r="N33" s="56">
        <v>5000</v>
      </c>
      <c r="O33" s="56">
        <v>865000</v>
      </c>
      <c r="P33" s="56">
        <v>4263088500</v>
      </c>
      <c r="Q33" s="56">
        <v>4321864375</v>
      </c>
      <c r="R33" s="65">
        <v>2.6344026193214319E-5</v>
      </c>
      <c r="T33" s="77"/>
    </row>
    <row r="34" spans="1:20">
      <c r="A34" s="56" t="s">
        <v>272</v>
      </c>
      <c r="B34" s="56" t="s">
        <v>294</v>
      </c>
      <c r="C34" s="56" t="s">
        <v>295</v>
      </c>
      <c r="D34" s="56" t="s">
        <v>348</v>
      </c>
      <c r="E34" s="56" t="s">
        <v>349</v>
      </c>
      <c r="F34" s="58">
        <v>23</v>
      </c>
      <c r="G34" s="56">
        <v>5305000</v>
      </c>
      <c r="H34" s="56">
        <v>4168234550472</v>
      </c>
      <c r="I34" s="56">
        <v>4164692507277</v>
      </c>
      <c r="J34" s="56">
        <v>0</v>
      </c>
      <c r="K34" s="56">
        <v>0</v>
      </c>
      <c r="L34" s="56">
        <v>5305000</v>
      </c>
      <c r="M34" s="56">
        <v>4178151455132</v>
      </c>
      <c r="N34" s="56">
        <v>0</v>
      </c>
      <c r="O34" s="56">
        <v>771500</v>
      </c>
      <c r="P34" s="56">
        <v>0</v>
      </c>
      <c r="Q34" s="56">
        <v>0</v>
      </c>
      <c r="R34" s="65">
        <v>0</v>
      </c>
      <c r="T34" s="77"/>
    </row>
    <row r="35" spans="1:20">
      <c r="A35" s="56" t="s">
        <v>279</v>
      </c>
      <c r="B35" s="56" t="s">
        <v>294</v>
      </c>
      <c r="C35" s="56" t="s">
        <v>295</v>
      </c>
      <c r="D35" s="56" t="s">
        <v>350</v>
      </c>
      <c r="E35" s="56" t="s">
        <v>351</v>
      </c>
      <c r="F35" s="58">
        <v>23</v>
      </c>
      <c r="G35" s="56">
        <v>0</v>
      </c>
      <c r="H35" s="56">
        <v>0</v>
      </c>
      <c r="I35" s="56">
        <v>0</v>
      </c>
      <c r="J35" s="56">
        <v>5000</v>
      </c>
      <c r="K35" s="56">
        <v>4027117545</v>
      </c>
      <c r="L35" s="56">
        <v>0</v>
      </c>
      <c r="M35" s="56">
        <v>0</v>
      </c>
      <c r="N35" s="56">
        <v>5000</v>
      </c>
      <c r="O35" s="56">
        <v>819040</v>
      </c>
      <c r="P35" s="56">
        <v>4027117545</v>
      </c>
      <c r="Q35" s="56">
        <v>4092230980</v>
      </c>
      <c r="R35" s="65">
        <v>2.4944290419988734E-5</v>
      </c>
      <c r="T35" s="77"/>
    </row>
    <row r="36" spans="1:20">
      <c r="A36" s="56" t="s">
        <v>286</v>
      </c>
      <c r="B36" s="56" t="s">
        <v>294</v>
      </c>
      <c r="C36" s="56" t="s">
        <v>303</v>
      </c>
      <c r="D36" s="56" t="s">
        <v>352</v>
      </c>
      <c r="E36" s="56" t="s">
        <v>353</v>
      </c>
      <c r="F36" s="58">
        <v>23</v>
      </c>
      <c r="G36" s="56">
        <v>85000</v>
      </c>
      <c r="H36" s="56">
        <v>76962407320</v>
      </c>
      <c r="I36" s="56">
        <v>76812320664</v>
      </c>
      <c r="J36" s="56">
        <v>0</v>
      </c>
      <c r="K36" s="56">
        <v>0</v>
      </c>
      <c r="L36" s="56">
        <v>0</v>
      </c>
      <c r="M36" s="56">
        <v>0</v>
      </c>
      <c r="N36" s="56">
        <v>85000</v>
      </c>
      <c r="O36" s="56">
        <v>904330</v>
      </c>
      <c r="P36" s="56">
        <v>76962407320</v>
      </c>
      <c r="Q36" s="56">
        <v>76812320664</v>
      </c>
      <c r="R36" s="65">
        <v>4.6821131159026559E-4</v>
      </c>
      <c r="T36" s="77"/>
    </row>
    <row r="37" spans="1:20">
      <c r="A37" s="56" t="s">
        <v>248</v>
      </c>
      <c r="B37" s="56" t="s">
        <v>294</v>
      </c>
      <c r="C37" s="56" t="s">
        <v>303</v>
      </c>
      <c r="D37" s="56" t="s">
        <v>354</v>
      </c>
      <c r="E37" s="56" t="s">
        <v>355</v>
      </c>
      <c r="F37" s="58">
        <v>18</v>
      </c>
      <c r="G37" s="56">
        <v>10000</v>
      </c>
      <c r="H37" s="56">
        <v>9672007125</v>
      </c>
      <c r="I37" s="56">
        <v>9603032750</v>
      </c>
      <c r="J37" s="56">
        <v>0</v>
      </c>
      <c r="K37" s="56">
        <v>0</v>
      </c>
      <c r="L37" s="56">
        <v>10000</v>
      </c>
      <c r="M37" s="56">
        <v>10000000000</v>
      </c>
      <c r="N37" s="56">
        <v>0</v>
      </c>
      <c r="O37" s="56">
        <v>961000</v>
      </c>
      <c r="P37" s="56">
        <v>0</v>
      </c>
      <c r="Q37" s="56">
        <v>0</v>
      </c>
      <c r="R37" s="65">
        <v>0</v>
      </c>
      <c r="T37" s="77"/>
    </row>
    <row r="38" spans="1:20">
      <c r="A38" s="56" t="s">
        <v>264</v>
      </c>
      <c r="B38" s="56" t="s">
        <v>294</v>
      </c>
      <c r="C38" s="56" t="s">
        <v>295</v>
      </c>
      <c r="D38" s="56" t="s">
        <v>356</v>
      </c>
      <c r="E38" s="56" t="s">
        <v>357</v>
      </c>
      <c r="F38" s="58">
        <v>23</v>
      </c>
      <c r="G38" s="56">
        <v>10000</v>
      </c>
      <c r="H38" s="56">
        <v>8616242250</v>
      </c>
      <c r="I38" s="56">
        <v>8204047750</v>
      </c>
      <c r="J38" s="56">
        <v>0</v>
      </c>
      <c r="K38" s="56">
        <v>0</v>
      </c>
      <c r="L38" s="56">
        <v>0</v>
      </c>
      <c r="M38" s="56">
        <v>0</v>
      </c>
      <c r="N38" s="56">
        <v>10000</v>
      </c>
      <c r="O38" s="56">
        <v>836080</v>
      </c>
      <c r="P38" s="56">
        <v>8616242250</v>
      </c>
      <c r="Q38" s="56">
        <v>8354738420</v>
      </c>
      <c r="R38" s="65">
        <v>5.0926505016468504E-5</v>
      </c>
      <c r="T38" s="77"/>
    </row>
    <row r="39" spans="1:20">
      <c r="A39" s="56" t="s">
        <v>260</v>
      </c>
      <c r="B39" s="56" t="s">
        <v>294</v>
      </c>
      <c r="C39" s="56" t="s">
        <v>303</v>
      </c>
      <c r="D39" s="56" t="s">
        <v>318</v>
      </c>
      <c r="E39" s="56" t="s">
        <v>319</v>
      </c>
      <c r="F39" s="58">
        <v>23</v>
      </c>
      <c r="G39" s="56">
        <v>4500</v>
      </c>
      <c r="H39" s="56">
        <v>4278099375</v>
      </c>
      <c r="I39" s="56">
        <v>4271900625</v>
      </c>
      <c r="J39" s="56">
        <v>0</v>
      </c>
      <c r="K39" s="56">
        <v>0</v>
      </c>
      <c r="L39" s="56">
        <v>0</v>
      </c>
      <c r="M39" s="56">
        <v>0</v>
      </c>
      <c r="N39" s="56">
        <v>4500</v>
      </c>
      <c r="O39" s="56">
        <v>921510</v>
      </c>
      <c r="P39" s="56">
        <v>4278099375</v>
      </c>
      <c r="Q39" s="56">
        <v>4143788574</v>
      </c>
      <c r="R39" s="65">
        <v>2.5258560949774875E-5</v>
      </c>
      <c r="T39" s="77"/>
    </row>
    <row r="40" spans="1:20" ht="18" thickBot="1">
      <c r="A40" s="57" t="s">
        <v>2</v>
      </c>
      <c r="B40" s="74"/>
      <c r="C40" s="74"/>
      <c r="D40" s="74"/>
      <c r="E40" s="74"/>
      <c r="F40" s="74"/>
      <c r="G40" s="57">
        <f t="shared" ref="G40:N40" si="0">SUM(G9:G39)</f>
        <v>5898000</v>
      </c>
      <c r="H40" s="57">
        <f t="shared" si="0"/>
        <v>4728672858259</v>
      </c>
      <c r="I40" s="57">
        <f t="shared" si="0"/>
        <v>4683578324822</v>
      </c>
      <c r="J40" s="57">
        <f t="shared" si="0"/>
        <v>38914</v>
      </c>
      <c r="K40" s="57">
        <f t="shared" si="0"/>
        <v>33746353742</v>
      </c>
      <c r="L40" s="57">
        <f t="shared" si="0"/>
        <v>5350000</v>
      </c>
      <c r="M40" s="57">
        <f t="shared" si="0"/>
        <v>4218089734132</v>
      </c>
      <c r="N40" s="57">
        <f t="shared" si="0"/>
        <v>586914</v>
      </c>
      <c r="O40" s="74"/>
      <c r="P40" s="57">
        <f>SUM(P9:P39)</f>
        <v>554776111029</v>
      </c>
      <c r="Q40" s="57">
        <f>SUM(Q9:Q39)</f>
        <v>512438106980</v>
      </c>
      <c r="R40" s="66">
        <f>SUM(R9:R39)</f>
        <v>3.1235785627082013E-3</v>
      </c>
    </row>
    <row r="41" spans="1:20" ht="18" thickTop="1"/>
    <row r="43" spans="1:20">
      <c r="P43" s="76"/>
      <c r="Q43" s="76"/>
    </row>
    <row r="44" spans="1:20">
      <c r="P44" s="76"/>
      <c r="Q44" s="76"/>
    </row>
    <row r="45" spans="1:20">
      <c r="P45" s="76"/>
      <c r="Q45" s="76"/>
    </row>
    <row r="46" spans="1:20">
      <c r="P46" s="75"/>
      <c r="Q46" s="75"/>
      <c r="R46" s="75"/>
    </row>
  </sheetData>
  <mergeCells count="24">
    <mergeCell ref="Q7:Q8"/>
    <mergeCell ref="R7:R8"/>
    <mergeCell ref="N7:N8"/>
    <mergeCell ref="P7:P8"/>
    <mergeCell ref="O7:O8"/>
    <mergeCell ref="J7:K7"/>
    <mergeCell ref="L7:M7"/>
    <mergeCell ref="G6:I6"/>
    <mergeCell ref="A6:F6"/>
    <mergeCell ref="I7:I8"/>
    <mergeCell ref="B7:B8"/>
    <mergeCell ref="C7:C8"/>
    <mergeCell ref="F7:F8"/>
    <mergeCell ref="E7:E8"/>
    <mergeCell ref="D7:D8"/>
    <mergeCell ref="A7:A8"/>
    <mergeCell ref="G7:G8"/>
    <mergeCell ref="H7:H8"/>
    <mergeCell ref="A1:R1"/>
    <mergeCell ref="A2:R2"/>
    <mergeCell ref="A3:R3"/>
    <mergeCell ref="A4:R4"/>
    <mergeCell ref="J6:M6"/>
    <mergeCell ref="N6:R6"/>
  </mergeCells>
  <pageMargins left="0.7" right="0.7" top="0.75" bottom="0.75" header="0.3" footer="0.3"/>
  <pageSetup scale="76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51992-802B-4F9B-A4D4-D6CBC840E590}">
  <dimension ref="A1:N14"/>
  <sheetViews>
    <sheetView rightToLeft="1" topLeftCell="C1" zoomScaleNormal="100" zoomScaleSheetLayoutView="90" workbookViewId="0">
      <selection activeCell="K14" sqref="K14"/>
    </sheetView>
  </sheetViews>
  <sheetFormatPr defaultColWidth="9.109375" defaultRowHeight="17.399999999999999"/>
  <cols>
    <col min="1" max="1" width="29.5546875" style="46" customWidth="1"/>
    <col min="2" max="2" width="9" style="46" customWidth="1"/>
    <col min="3" max="3" width="16.33203125" style="46" customWidth="1"/>
    <col min="4" max="4" width="19.33203125" style="46" customWidth="1"/>
    <col min="5" max="5" width="20.5546875" style="46" customWidth="1"/>
    <col min="6" max="6" width="13.109375" style="46" customWidth="1"/>
    <col min="7" max="7" width="20.109375" style="46" customWidth="1"/>
    <col min="8" max="8" width="11" style="46" customWidth="1"/>
    <col min="9" max="9" width="17.5546875" style="46" customWidth="1"/>
    <col min="10" max="10" width="11.44140625" style="46" customWidth="1"/>
    <col min="11" max="11" width="12.88671875" style="46" customWidth="1"/>
    <col min="12" max="12" width="19.44140625" style="46" customWidth="1"/>
    <col min="13" max="13" width="23.5546875" style="46" customWidth="1"/>
    <col min="14" max="14" width="13.6640625" style="46" customWidth="1"/>
    <col min="15" max="16384" width="9.109375" style="46"/>
  </cols>
  <sheetData>
    <row r="1" spans="1:14" ht="20.399999999999999">
      <c r="A1" s="83" t="s">
        <v>114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1:14" ht="20.399999999999999">
      <c r="A2" s="83" t="s">
        <v>61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</row>
    <row r="3" spans="1:14" ht="20.399999999999999">
      <c r="A3" s="83" t="s">
        <v>115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</row>
    <row r="4" spans="1:14" ht="20.399999999999999">
      <c r="A4" s="84" t="s">
        <v>478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</row>
    <row r="6" spans="1:14" ht="18" customHeight="1" thickBot="1">
      <c r="A6" s="85" t="s">
        <v>21</v>
      </c>
      <c r="B6" s="85"/>
      <c r="C6" s="85" t="s">
        <v>189</v>
      </c>
      <c r="D6" s="85"/>
      <c r="E6" s="85"/>
      <c r="F6" s="96" t="s">
        <v>9</v>
      </c>
      <c r="G6" s="96"/>
      <c r="H6" s="96"/>
      <c r="I6" s="96"/>
      <c r="J6" s="85" t="s">
        <v>116</v>
      </c>
      <c r="K6" s="85"/>
      <c r="L6" s="85"/>
      <c r="M6" s="85"/>
      <c r="N6" s="85"/>
    </row>
    <row r="7" spans="1:14" ht="26.25" customHeight="1">
      <c r="A7" s="102" t="s">
        <v>22</v>
      </c>
      <c r="B7" s="99" t="s">
        <v>481</v>
      </c>
      <c r="C7" s="103" t="s">
        <v>3</v>
      </c>
      <c r="D7" s="98" t="s">
        <v>0</v>
      </c>
      <c r="E7" s="98" t="s">
        <v>23</v>
      </c>
      <c r="F7" s="97" t="s">
        <v>4</v>
      </c>
      <c r="G7" s="97"/>
      <c r="H7" s="97" t="s">
        <v>5</v>
      </c>
      <c r="I7" s="97"/>
      <c r="J7" s="103" t="s">
        <v>3</v>
      </c>
      <c r="K7" s="98" t="s">
        <v>34</v>
      </c>
      <c r="L7" s="98" t="s">
        <v>0</v>
      </c>
      <c r="M7" s="98" t="s">
        <v>23</v>
      </c>
      <c r="N7" s="98" t="s">
        <v>24</v>
      </c>
    </row>
    <row r="8" spans="1:14" s="10" customFormat="1" ht="40.5" customHeight="1" thickBot="1">
      <c r="A8" s="85"/>
      <c r="B8" s="100"/>
      <c r="C8" s="104"/>
      <c r="D8" s="85"/>
      <c r="E8" s="85"/>
      <c r="F8" s="9" t="s">
        <v>3</v>
      </c>
      <c r="G8" s="9" t="s">
        <v>0</v>
      </c>
      <c r="H8" s="9" t="s">
        <v>3</v>
      </c>
      <c r="I8" s="9" t="s">
        <v>60</v>
      </c>
      <c r="J8" s="104"/>
      <c r="K8" s="85"/>
      <c r="L8" s="85"/>
      <c r="M8" s="85"/>
      <c r="N8" s="85"/>
    </row>
    <row r="9" spans="1:14">
      <c r="A9" s="56" t="s">
        <v>188</v>
      </c>
      <c r="B9" s="73" t="s">
        <v>479</v>
      </c>
      <c r="C9" s="56">
        <v>385215</v>
      </c>
      <c r="D9" s="56">
        <v>3757394999992</v>
      </c>
      <c r="E9" s="56">
        <v>8765657046812</v>
      </c>
      <c r="F9" s="56">
        <v>17659</v>
      </c>
      <c r="G9" s="56">
        <v>470860509730.40802</v>
      </c>
      <c r="H9" s="56">
        <v>24000</v>
      </c>
      <c r="I9" s="56">
        <v>629478656704</v>
      </c>
      <c r="J9" s="56">
        <v>378874</v>
      </c>
      <c r="K9" s="56">
        <v>25600042</v>
      </c>
      <c r="L9" s="56">
        <v>3987143151201</v>
      </c>
      <c r="M9" s="56">
        <v>9687551284333</v>
      </c>
      <c r="N9" s="65">
        <v>5.9050697254370815E-2</v>
      </c>
    </row>
    <row r="10" spans="1:14">
      <c r="A10" s="56" t="s">
        <v>187</v>
      </c>
      <c r="B10" s="73" t="s">
        <v>480</v>
      </c>
      <c r="C10" s="56">
        <v>1467341</v>
      </c>
      <c r="D10" s="56">
        <v>4745950567164</v>
      </c>
      <c r="E10" s="56">
        <v>5856562498630</v>
      </c>
      <c r="F10" s="56">
        <v>421877</v>
      </c>
      <c r="G10" s="56">
        <v>2166646706711.0879</v>
      </c>
      <c r="H10" s="56">
        <v>3500</v>
      </c>
      <c r="I10" s="56">
        <v>18161290103.056</v>
      </c>
      <c r="J10" s="56">
        <v>1885718</v>
      </c>
      <c r="K10" s="56">
        <v>5244594</v>
      </c>
      <c r="L10" s="56">
        <v>6898137706204</v>
      </c>
      <c r="M10" s="56">
        <v>9877957518122</v>
      </c>
      <c r="N10" s="65">
        <v>6.0211322941586813E-2</v>
      </c>
    </row>
    <row r="11" spans="1:14" ht="18" thickBot="1">
      <c r="A11" s="57" t="s">
        <v>2</v>
      </c>
      <c r="B11" s="74"/>
      <c r="C11" s="57">
        <f t="shared" ref="C11:J11" si="0">SUM(C9:C10)</f>
        <v>1852556</v>
      </c>
      <c r="D11" s="57">
        <f t="shared" si="0"/>
        <v>8503345567156</v>
      </c>
      <c r="E11" s="57">
        <f t="shared" si="0"/>
        <v>14622219545442</v>
      </c>
      <c r="F11" s="57">
        <f t="shared" si="0"/>
        <v>439536</v>
      </c>
      <c r="G11" s="57">
        <f t="shared" si="0"/>
        <v>2637507216441.4961</v>
      </c>
      <c r="H11" s="57">
        <f t="shared" si="0"/>
        <v>27500</v>
      </c>
      <c r="I11" s="57">
        <f t="shared" si="0"/>
        <v>647639946807.05603</v>
      </c>
      <c r="J11" s="57">
        <f t="shared" si="0"/>
        <v>2264592</v>
      </c>
      <c r="K11" s="74"/>
      <c r="L11" s="57">
        <f>SUM(L9:L10)</f>
        <v>10885280857405</v>
      </c>
      <c r="M11" s="57">
        <f>SUM(M9:M10)</f>
        <v>19565508802455</v>
      </c>
      <c r="N11" s="66">
        <f>SUM(N9:N10)</f>
        <v>0.11926202019595764</v>
      </c>
    </row>
    <row r="12" spans="1:14" ht="18" thickTop="1"/>
    <row r="14" spans="1:14">
      <c r="L14" s="75"/>
      <c r="M14" s="75"/>
    </row>
  </sheetData>
  <mergeCells count="22">
    <mergeCell ref="A1:N1"/>
    <mergeCell ref="A2:N2"/>
    <mergeCell ref="A3:N3"/>
    <mergeCell ref="A6:B6"/>
    <mergeCell ref="C6:E6"/>
    <mergeCell ref="F6:I6"/>
    <mergeCell ref="J6:N6"/>
    <mergeCell ref="A4:E4"/>
    <mergeCell ref="F4:K4"/>
    <mergeCell ref="L4:N4"/>
    <mergeCell ref="H7:I7"/>
    <mergeCell ref="A7:A8"/>
    <mergeCell ref="B7:B8"/>
    <mergeCell ref="C7:C8"/>
    <mergeCell ref="D7:D8"/>
    <mergeCell ref="E7:E8"/>
    <mergeCell ref="F7:G7"/>
    <mergeCell ref="J7:J8"/>
    <mergeCell ref="K7:K8"/>
    <mergeCell ref="L7:L8"/>
    <mergeCell ref="M7:M8"/>
    <mergeCell ref="N7:N8"/>
  </mergeCells>
  <pageMargins left="0.7" right="0.7" top="0.75" bottom="0.75" header="0.3" footer="0.3"/>
  <pageSetup scale="76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8"/>
  <sheetViews>
    <sheetView rightToLeft="1" topLeftCell="A4" zoomScaleNormal="100" zoomScaleSheetLayoutView="90" workbookViewId="0">
      <selection activeCell="L13" sqref="L13"/>
    </sheetView>
  </sheetViews>
  <sheetFormatPr defaultColWidth="9.109375" defaultRowHeight="16.2"/>
  <cols>
    <col min="1" max="1" width="25.6640625" style="5" customWidth="1"/>
    <col min="2" max="2" width="21.33203125" style="5" customWidth="1"/>
    <col min="3" max="3" width="22" style="5" customWidth="1"/>
    <col min="4" max="4" width="22.109375" style="5" customWidth="1"/>
    <col min="5" max="5" width="17.44140625" style="5" customWidth="1"/>
    <col min="6" max="6" width="11.5546875" style="5" customWidth="1"/>
    <col min="7" max="7" width="4.33203125" style="5" customWidth="1"/>
    <col min="8" max="8" width="0.44140625" style="5" customWidth="1"/>
    <col min="9" max="9" width="5.33203125" style="5" customWidth="1"/>
    <col min="10" max="10" width="4.33203125" style="5" customWidth="1"/>
    <col min="11" max="11" width="0.44140625" style="5" customWidth="1"/>
    <col min="12" max="12" width="11.33203125" style="5" bestFit="1" customWidth="1"/>
    <col min="13" max="13" width="0.5546875" style="5" customWidth="1"/>
    <col min="14" max="14" width="11.5546875" style="5" customWidth="1"/>
    <col min="15" max="16384" width="9.109375" style="5"/>
  </cols>
  <sheetData>
    <row r="1" spans="1:14" ht="20.399999999999999">
      <c r="A1" s="83" t="s">
        <v>114</v>
      </c>
      <c r="B1" s="83"/>
      <c r="C1" s="83"/>
      <c r="D1" s="83"/>
      <c r="E1" s="83"/>
      <c r="F1" s="83"/>
      <c r="G1" s="64"/>
      <c r="H1" s="64"/>
      <c r="I1" s="64"/>
      <c r="J1" s="64"/>
      <c r="K1" s="64"/>
      <c r="L1" s="64"/>
      <c r="M1" s="64"/>
      <c r="N1" s="64"/>
    </row>
    <row r="2" spans="1:14" ht="20.399999999999999">
      <c r="A2" s="83" t="s">
        <v>61</v>
      </c>
      <c r="B2" s="83"/>
      <c r="C2" s="83"/>
      <c r="D2" s="83"/>
      <c r="E2" s="83"/>
      <c r="F2" s="83"/>
      <c r="G2" s="64"/>
      <c r="H2" s="64"/>
      <c r="I2" s="64"/>
      <c r="J2" s="64"/>
      <c r="K2" s="64"/>
      <c r="L2" s="64"/>
      <c r="M2" s="64"/>
      <c r="N2" s="64"/>
    </row>
    <row r="3" spans="1:14" ht="20.399999999999999">
      <c r="A3" s="83" t="s">
        <v>115</v>
      </c>
      <c r="B3" s="83"/>
      <c r="C3" s="83"/>
      <c r="D3" s="83"/>
      <c r="E3" s="83"/>
      <c r="F3" s="83"/>
      <c r="G3" s="64"/>
      <c r="H3" s="64"/>
      <c r="I3" s="64"/>
      <c r="J3" s="64"/>
      <c r="K3" s="64"/>
      <c r="L3" s="64"/>
      <c r="M3" s="64"/>
      <c r="N3" s="64"/>
    </row>
    <row r="4" spans="1:14" ht="20.399999999999999">
      <c r="A4" s="84" t="s">
        <v>107</v>
      </c>
      <c r="B4" s="84"/>
      <c r="C4" s="84"/>
      <c r="D4" s="84"/>
      <c r="E4" s="84"/>
      <c r="F4" s="84"/>
      <c r="G4" s="61"/>
      <c r="H4" s="61"/>
      <c r="I4" s="61"/>
      <c r="J4" s="61"/>
      <c r="K4" s="61"/>
      <c r="L4" s="61"/>
      <c r="M4" s="61"/>
      <c r="N4" s="61"/>
    </row>
    <row r="5" spans="1:14" ht="16.8" thickBot="1">
      <c r="B5" s="3"/>
      <c r="C5" s="3"/>
      <c r="D5" s="3"/>
      <c r="E5" s="3"/>
      <c r="F5" s="3"/>
    </row>
    <row r="6" spans="1:14" ht="18.75" customHeight="1" thickBot="1">
      <c r="A6" s="47"/>
      <c r="B6" s="41" t="s">
        <v>189</v>
      </c>
      <c r="C6" s="86" t="s">
        <v>9</v>
      </c>
      <c r="D6" s="86"/>
      <c r="E6" s="85" t="s">
        <v>116</v>
      </c>
      <c r="F6" s="85"/>
    </row>
    <row r="7" spans="1:14" ht="24" customHeight="1">
      <c r="A7" s="87" t="s">
        <v>10</v>
      </c>
      <c r="B7" s="89" t="s">
        <v>6</v>
      </c>
      <c r="C7" s="105" t="s">
        <v>39</v>
      </c>
      <c r="D7" s="105" t="s">
        <v>105</v>
      </c>
      <c r="E7" s="93" t="s">
        <v>6</v>
      </c>
      <c r="F7" s="91" t="s">
        <v>24</v>
      </c>
    </row>
    <row r="8" spans="1:14" ht="29.25" customHeight="1" thickBot="1">
      <c r="A8" s="88"/>
      <c r="B8" s="90"/>
      <c r="C8" s="106"/>
      <c r="D8" s="106"/>
      <c r="E8" s="90"/>
      <c r="F8" s="88"/>
    </row>
    <row r="9" spans="1:14">
      <c r="A9" s="56" t="s">
        <v>121</v>
      </c>
      <c r="B9" s="56">
        <v>119935690824</v>
      </c>
      <c r="C9" s="56">
        <v>1002082009170</v>
      </c>
      <c r="D9" s="56">
        <v>1057707300827</v>
      </c>
      <c r="E9" s="56">
        <f>B9+C9-D9</f>
        <v>64310399167</v>
      </c>
      <c r="F9" s="65">
        <v>3.9305494633463104E-4</v>
      </c>
      <c r="L9" s="72"/>
    </row>
    <row r="10" spans="1:14">
      <c r="A10" s="56" t="s">
        <v>122</v>
      </c>
      <c r="B10" s="56">
        <v>29502900</v>
      </c>
      <c r="C10" s="56">
        <v>124793</v>
      </c>
      <c r="D10" s="56">
        <v>0</v>
      </c>
      <c r="E10" s="56">
        <f t="shared" ref="E10:E12" si="0">B10+C10-D10</f>
        <v>29627693</v>
      </c>
      <c r="F10" s="65">
        <v>1.8059630120542885E-7</v>
      </c>
      <c r="L10" s="72"/>
    </row>
    <row r="11" spans="1:14">
      <c r="A11" s="56" t="s">
        <v>123</v>
      </c>
      <c r="B11" s="56">
        <v>17224725156</v>
      </c>
      <c r="C11" s="56">
        <v>2000077017216</v>
      </c>
      <c r="D11" s="56">
        <v>2000874649796</v>
      </c>
      <c r="E11" s="56">
        <f t="shared" si="0"/>
        <v>16427092576</v>
      </c>
      <c r="F11" s="65">
        <v>1.0013173009402925E-4</v>
      </c>
      <c r="L11" s="72"/>
    </row>
    <row r="12" spans="1:14">
      <c r="A12" s="56" t="s">
        <v>125</v>
      </c>
      <c r="B12" s="56">
        <v>4808470070</v>
      </c>
      <c r="C12" s="56">
        <v>84743267936</v>
      </c>
      <c r="D12" s="56">
        <v>79889227890</v>
      </c>
      <c r="E12" s="56">
        <f t="shared" si="0"/>
        <v>9662510116</v>
      </c>
      <c r="F12" s="65">
        <v>5.889805822240831E-5</v>
      </c>
      <c r="L12" s="72"/>
    </row>
    <row r="13" spans="1:14" ht="16.8" thickBot="1">
      <c r="A13" s="57" t="s">
        <v>2</v>
      </c>
      <c r="B13" s="57">
        <f>SUM(B9:B12)</f>
        <v>141998388950</v>
      </c>
      <c r="C13" s="57">
        <f>SUM(C9:C12)</f>
        <v>3086902419115</v>
      </c>
      <c r="D13" s="57">
        <f>SUM(D9:D12)</f>
        <v>3138471178513</v>
      </c>
      <c r="E13" s="57">
        <f>SUM(E9:E12)</f>
        <v>90429629552</v>
      </c>
      <c r="F13" s="66">
        <f>SUM(F9:F12)</f>
        <v>5.5226533095227397E-4</v>
      </c>
      <c r="L13" s="72"/>
    </row>
    <row r="14" spans="1:14" ht="16.8" thickTop="1"/>
    <row r="16" spans="1:14">
      <c r="C16" s="72"/>
      <c r="D16" s="72"/>
      <c r="E16" s="72"/>
    </row>
    <row r="17" spans="5:5">
      <c r="E17" s="71"/>
    </row>
    <row r="18" spans="5:5">
      <c r="E18" s="71"/>
    </row>
  </sheetData>
  <mergeCells count="12">
    <mergeCell ref="A4:F4"/>
    <mergeCell ref="A3:F3"/>
    <mergeCell ref="A2:F2"/>
    <mergeCell ref="A1:F1"/>
    <mergeCell ref="F7:F8"/>
    <mergeCell ref="E6:F6"/>
    <mergeCell ref="E7:E8"/>
    <mergeCell ref="A7:A8"/>
    <mergeCell ref="B7:B8"/>
    <mergeCell ref="C6:D6"/>
    <mergeCell ref="C7:C8"/>
    <mergeCell ref="D7:D8"/>
  </mergeCells>
  <pageMargins left="0.7" right="0.7" top="0.75" bottom="0.75" header="0.3" footer="0.3"/>
  <pageSetup scale="8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7"/>
  <sheetViews>
    <sheetView rightToLeft="1" zoomScaleNormal="100" zoomScaleSheetLayoutView="100" workbookViewId="0">
      <selection activeCell="E24" sqref="E24"/>
    </sheetView>
  </sheetViews>
  <sheetFormatPr defaultRowHeight="16.8"/>
  <cols>
    <col min="1" max="1" width="60.109375" style="68" customWidth="1"/>
    <col min="2" max="2" width="8.88671875" style="7"/>
    <col min="3" max="3" width="24.5546875" style="7" customWidth="1"/>
    <col min="4" max="5" width="14.88671875" style="7" customWidth="1"/>
    <col min="6" max="6" width="8.88671875" style="7"/>
    <col min="7" max="7" width="18.5546875" style="7" bestFit="1" customWidth="1"/>
    <col min="8" max="16384" width="8.88671875" style="7"/>
  </cols>
  <sheetData>
    <row r="1" spans="1:19" ht="20.399999999999999">
      <c r="A1" s="107" t="s">
        <v>113</v>
      </c>
      <c r="B1" s="107"/>
      <c r="C1" s="107"/>
      <c r="D1" s="107"/>
      <c r="E1" s="107"/>
    </row>
    <row r="2" spans="1:19" ht="20.399999999999999">
      <c r="A2" s="107" t="s">
        <v>66</v>
      </c>
      <c r="B2" s="107"/>
      <c r="C2" s="107"/>
      <c r="D2" s="107"/>
      <c r="E2" s="107"/>
    </row>
    <row r="3" spans="1:19" ht="20.399999999999999">
      <c r="A3" s="107" t="s">
        <v>115</v>
      </c>
      <c r="B3" s="107"/>
      <c r="C3" s="107"/>
      <c r="D3" s="107"/>
      <c r="E3" s="107"/>
    </row>
    <row r="4" spans="1:19" ht="20.399999999999999">
      <c r="A4" s="84" t="s">
        <v>30</v>
      </c>
      <c r="B4" s="84"/>
      <c r="C4" s="84"/>
      <c r="D4" s="84"/>
      <c r="E4" s="84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</row>
    <row r="5" spans="1:19" ht="17.399999999999999" thickBot="1">
      <c r="A5" s="14" t="s">
        <v>40</v>
      </c>
      <c r="B5" s="55" t="s">
        <v>41</v>
      </c>
      <c r="C5" s="55" t="s">
        <v>6</v>
      </c>
      <c r="D5" s="55" t="s">
        <v>19</v>
      </c>
      <c r="E5" s="55" t="s">
        <v>68</v>
      </c>
    </row>
    <row r="6" spans="1:19" ht="20.399999999999999">
      <c r="A6" s="15" t="s">
        <v>56</v>
      </c>
      <c r="B6" s="22" t="s">
        <v>62</v>
      </c>
      <c r="C6" s="56">
        <f>'درآمد سرمایه گذاری در سهام '!J50</f>
        <v>3941824036586</v>
      </c>
      <c r="D6" s="65">
        <f t="shared" ref="D6:D12" si="0">C6/46956874967795</f>
        <v>8.3945621153227692E-2</v>
      </c>
      <c r="E6" s="65">
        <f t="shared" ref="E6:E12" si="1">C6/164054816196365</f>
        <v>2.4027481350305763E-2</v>
      </c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</row>
    <row r="7" spans="1:19" ht="20.399999999999999">
      <c r="A7" s="15" t="s">
        <v>77</v>
      </c>
      <c r="B7" s="22" t="s">
        <v>63</v>
      </c>
      <c r="C7" s="56">
        <f>'درآمد سرمایه گذاری در صندوق'!J37</f>
        <v>33553383616453</v>
      </c>
      <c r="D7" s="65">
        <f t="shared" si="0"/>
        <v>0.71455742400799294</v>
      </c>
      <c r="E7" s="65">
        <f t="shared" si="1"/>
        <v>0.20452544091294073</v>
      </c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</row>
    <row r="8" spans="1:19" ht="20.399999999999999">
      <c r="A8" s="15" t="s">
        <v>57</v>
      </c>
      <c r="B8" s="22" t="s">
        <v>64</v>
      </c>
      <c r="C8" s="56">
        <f>'درآمد سرمایه گذاری در اوراق بها'!I45</f>
        <v>130708352994</v>
      </c>
      <c r="D8" s="65">
        <f t="shared" si="0"/>
        <v>2.783582874363877E-3</v>
      </c>
      <c r="E8" s="65">
        <f t="shared" si="1"/>
        <v>7.9673584734963807E-4</v>
      </c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</row>
    <row r="9" spans="1:19" ht="20.399999999999999">
      <c r="A9" s="15" t="s">
        <v>108</v>
      </c>
      <c r="B9" s="22" t="s">
        <v>65</v>
      </c>
      <c r="C9" s="56">
        <f>'درآمد سرمایه گذاری در گواهی سپر'!H11</f>
        <v>9586623729287</v>
      </c>
      <c r="D9" s="65">
        <f t="shared" si="0"/>
        <v>0.20415804364881415</v>
      </c>
      <c r="E9" s="65">
        <f t="shared" si="1"/>
        <v>5.8435490963046857E-2</v>
      </c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</row>
    <row r="10" spans="1:19" ht="20.399999999999999">
      <c r="A10" s="15" t="s">
        <v>58</v>
      </c>
      <c r="B10" s="22" t="s">
        <v>78</v>
      </c>
      <c r="C10" s="56">
        <f>'درآمد سپرده بانکی'!D13</f>
        <v>6821788386</v>
      </c>
      <c r="D10" s="65">
        <f t="shared" si="0"/>
        <v>1.4527773389261251E-4</v>
      </c>
      <c r="E10" s="65">
        <f t="shared" si="1"/>
        <v>4.1582371942282254E-5</v>
      </c>
      <c r="F10" s="61"/>
      <c r="G10" s="61"/>
      <c r="H10" s="61"/>
      <c r="I10" s="61"/>
      <c r="J10" s="61"/>
      <c r="K10" s="61"/>
      <c r="L10" s="61"/>
      <c r="M10" s="61"/>
      <c r="N10" s="61"/>
      <c r="O10" s="61"/>
    </row>
    <row r="11" spans="1:19" ht="20.399999999999999">
      <c r="A11" s="15" t="s">
        <v>97</v>
      </c>
      <c r="B11" s="22" t="s">
        <v>98</v>
      </c>
      <c r="C11" s="56">
        <f>'درآمد بازارگردانی'!C9</f>
        <v>51773241257</v>
      </c>
      <c r="D11" s="65">
        <f t="shared" si="0"/>
        <v>1.1025699919875048E-3</v>
      </c>
      <c r="E11" s="65">
        <f t="shared" si="1"/>
        <v>3.1558501272544262E-4</v>
      </c>
      <c r="F11" s="61"/>
      <c r="G11" s="61"/>
      <c r="H11" s="61"/>
      <c r="I11" s="61"/>
      <c r="J11" s="61"/>
      <c r="K11" s="61"/>
      <c r="L11" s="61"/>
      <c r="M11" s="61"/>
      <c r="N11" s="61"/>
      <c r="O11" s="61"/>
    </row>
    <row r="12" spans="1:19" ht="20.399999999999999">
      <c r="A12" s="15" t="s">
        <v>99</v>
      </c>
      <c r="B12" s="22" t="s">
        <v>100</v>
      </c>
      <c r="C12" s="56">
        <f>'درآمد سرمایه گذاری مشتقه '!J72</f>
        <v>-314259797168</v>
      </c>
      <c r="D12" s="65">
        <f t="shared" si="0"/>
        <v>-6.6925194102787416E-3</v>
      </c>
      <c r="E12" s="65">
        <f t="shared" si="1"/>
        <v>-1.9155780028539213E-3</v>
      </c>
      <c r="F12" s="61"/>
      <c r="G12" s="61"/>
      <c r="H12" s="61"/>
      <c r="I12" s="61"/>
      <c r="J12" s="61"/>
      <c r="K12" s="61"/>
      <c r="L12" s="61"/>
      <c r="M12" s="61"/>
      <c r="N12" s="61"/>
      <c r="O12" s="61"/>
    </row>
    <row r="13" spans="1:19" ht="17.399999999999999" thickBot="1">
      <c r="A13" s="57" t="s">
        <v>2</v>
      </c>
      <c r="B13" s="59"/>
      <c r="C13" s="57">
        <f>SUM(C6:C12)</f>
        <v>46956874967795</v>
      </c>
      <c r="D13" s="67">
        <f>SUM(D6:D12)</f>
        <v>1</v>
      </c>
      <c r="E13" s="66">
        <f>SUM(E6:E12)</f>
        <v>0.28622673845545682</v>
      </c>
    </row>
    <row r="14" spans="1:19" ht="17.399999999999999" thickTop="1"/>
    <row r="16" spans="1:19">
      <c r="C16" s="69"/>
      <c r="G16" s="70"/>
    </row>
    <row r="17" spans="7:7">
      <c r="G17" s="69"/>
    </row>
  </sheetData>
  <mergeCells count="4">
    <mergeCell ref="A4:E4"/>
    <mergeCell ref="A3:E3"/>
    <mergeCell ref="A2:E2"/>
    <mergeCell ref="A1:E1"/>
  </mergeCells>
  <pageMargins left="0.7" right="0.7" top="0.75" bottom="0.75" header="0.3" footer="0.3"/>
  <pageSetup orientation="landscape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51"/>
  <sheetViews>
    <sheetView rightToLeft="1" topLeftCell="A31" zoomScaleNormal="100" zoomScaleSheetLayoutView="110" workbookViewId="0">
      <selection activeCell="H39" sqref="H39"/>
    </sheetView>
  </sheetViews>
  <sheetFormatPr defaultColWidth="9.109375" defaultRowHeight="16.2"/>
  <cols>
    <col min="1" max="1" width="19.44140625" style="5" customWidth="1"/>
    <col min="2" max="2" width="19.88671875" style="5" customWidth="1"/>
    <col min="3" max="3" width="18.33203125" style="5" customWidth="1"/>
    <col min="4" max="4" width="19" style="5" customWidth="1"/>
    <col min="5" max="5" width="17.44140625" style="5" customWidth="1"/>
    <col min="6" max="6" width="11" style="5" customWidth="1"/>
    <col min="7" max="7" width="19" style="5" customWidth="1"/>
    <col min="8" max="8" width="17.5546875" style="5" customWidth="1"/>
    <col min="9" max="9" width="18.109375" style="5" customWidth="1"/>
    <col min="10" max="10" width="22.5546875" style="5" customWidth="1"/>
    <col min="11" max="11" width="10.5546875" style="5" customWidth="1"/>
    <col min="12" max="16384" width="9.109375" style="5"/>
  </cols>
  <sheetData>
    <row r="1" spans="1:11" ht="20.399999999999999">
      <c r="A1" s="83" t="s">
        <v>114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20.399999999999999">
      <c r="A2" s="83" t="s">
        <v>66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 ht="20.399999999999999">
      <c r="A3" s="83" t="s">
        <v>115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5" spans="1:11" ht="20.399999999999999">
      <c r="A5" s="84" t="s">
        <v>31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7" spans="1:11" ht="19.5" customHeight="1" thickBot="1">
      <c r="A7" s="3"/>
      <c r="B7" s="108" t="s">
        <v>96</v>
      </c>
      <c r="C7" s="108"/>
      <c r="D7" s="108"/>
      <c r="E7" s="108"/>
      <c r="F7" s="108"/>
      <c r="G7" s="108" t="s">
        <v>116</v>
      </c>
      <c r="H7" s="108"/>
      <c r="I7" s="108"/>
      <c r="J7" s="108"/>
      <c r="K7" s="108"/>
    </row>
    <row r="8" spans="1:11" ht="19.5" customHeight="1">
      <c r="A8" s="109" t="s">
        <v>27</v>
      </c>
      <c r="B8" s="111" t="s">
        <v>11</v>
      </c>
      <c r="C8" s="111" t="s">
        <v>12</v>
      </c>
      <c r="D8" s="111" t="s">
        <v>13</v>
      </c>
      <c r="E8" s="111" t="s">
        <v>2</v>
      </c>
      <c r="F8" s="111"/>
      <c r="G8" s="111" t="s">
        <v>11</v>
      </c>
      <c r="H8" s="111" t="s">
        <v>12</v>
      </c>
      <c r="I8" s="111" t="s">
        <v>13</v>
      </c>
      <c r="J8" s="111" t="s">
        <v>2</v>
      </c>
      <c r="K8" s="111"/>
    </row>
    <row r="9" spans="1:11" ht="18.75" customHeight="1" thickBot="1">
      <c r="A9" s="109"/>
      <c r="B9" s="112"/>
      <c r="C9" s="112"/>
      <c r="D9" s="112"/>
      <c r="E9" s="108"/>
      <c r="F9" s="108"/>
      <c r="G9" s="112"/>
      <c r="H9" s="112"/>
      <c r="I9" s="112"/>
      <c r="J9" s="108"/>
      <c r="K9" s="108"/>
    </row>
    <row r="10" spans="1:11" ht="28.5" customHeight="1" thickBot="1">
      <c r="A10" s="110"/>
      <c r="B10" s="24"/>
      <c r="C10" s="24"/>
      <c r="D10" s="24"/>
      <c r="E10" s="54" t="s">
        <v>6</v>
      </c>
      <c r="F10" s="54" t="s">
        <v>14</v>
      </c>
      <c r="G10" s="24"/>
      <c r="H10" s="24"/>
      <c r="I10" s="24"/>
      <c r="J10" s="54" t="s">
        <v>6</v>
      </c>
      <c r="K10" s="54" t="s">
        <v>14</v>
      </c>
    </row>
    <row r="11" spans="1:11">
      <c r="A11" s="56" t="s">
        <v>126</v>
      </c>
      <c r="B11" s="56">
        <v>0</v>
      </c>
      <c r="C11" s="56">
        <v>298826884</v>
      </c>
      <c r="D11" s="56">
        <v>0</v>
      </c>
      <c r="E11" s="56">
        <v>298826884</v>
      </c>
      <c r="F11" s="65">
        <v>5.501705685372803E-5</v>
      </c>
      <c r="G11" s="56">
        <v>0</v>
      </c>
      <c r="H11" s="56">
        <v>-7410906719</v>
      </c>
      <c r="I11" s="56">
        <v>0</v>
      </c>
      <c r="J11" s="56">
        <v>-7410906719</v>
      </c>
      <c r="K11" s="65">
        <v>-1.5782367808936842E-4</v>
      </c>
    </row>
    <row r="12" spans="1:11">
      <c r="A12" s="56" t="s">
        <v>127</v>
      </c>
      <c r="B12" s="56">
        <v>0</v>
      </c>
      <c r="C12" s="56">
        <v>2428086739</v>
      </c>
      <c r="D12" s="56">
        <v>0</v>
      </c>
      <c r="E12" s="56">
        <v>2428086739</v>
      </c>
      <c r="F12" s="65">
        <v>4.470353683617907E-4</v>
      </c>
      <c r="G12" s="56">
        <v>0</v>
      </c>
      <c r="H12" s="56">
        <v>-21963194113</v>
      </c>
      <c r="I12" s="56">
        <v>26423781247</v>
      </c>
      <c r="J12" s="56">
        <v>4460587134</v>
      </c>
      <c r="K12" s="65">
        <v>9.4993270677813595E-5</v>
      </c>
    </row>
    <row r="13" spans="1:11">
      <c r="A13" s="56" t="s">
        <v>128</v>
      </c>
      <c r="B13" s="56">
        <v>846697940685</v>
      </c>
      <c r="C13" s="56">
        <v>-845741456110</v>
      </c>
      <c r="D13" s="56">
        <v>0</v>
      </c>
      <c r="E13" s="56">
        <v>956484575</v>
      </c>
      <c r="F13" s="65">
        <v>1.7609850070413643E-4</v>
      </c>
      <c r="G13" s="56">
        <v>846697940685</v>
      </c>
      <c r="H13" s="56">
        <v>69114351842</v>
      </c>
      <c r="I13" s="56">
        <v>1142221724</v>
      </c>
      <c r="J13" s="56">
        <v>916954514251</v>
      </c>
      <c r="K13" s="65">
        <v>1.9527588130170203E-2</v>
      </c>
    </row>
    <row r="14" spans="1:11">
      <c r="A14" s="56" t="s">
        <v>129</v>
      </c>
      <c r="B14" s="56">
        <v>63270411840</v>
      </c>
      <c r="C14" s="56">
        <v>-63222326327</v>
      </c>
      <c r="D14" s="56">
        <v>0</v>
      </c>
      <c r="E14" s="56">
        <v>48085513</v>
      </c>
      <c r="F14" s="65">
        <v>8.8530301127848935E-6</v>
      </c>
      <c r="G14" s="56">
        <v>63270411840</v>
      </c>
      <c r="H14" s="56">
        <v>168158826195</v>
      </c>
      <c r="I14" s="56">
        <v>67021900</v>
      </c>
      <c r="J14" s="56">
        <v>231496259935</v>
      </c>
      <c r="K14" s="65">
        <v>4.9299758575026527E-3</v>
      </c>
    </row>
    <row r="15" spans="1:11">
      <c r="A15" s="56" t="s">
        <v>130</v>
      </c>
      <c r="B15" s="56">
        <v>0</v>
      </c>
      <c r="C15" s="56">
        <v>7363006848</v>
      </c>
      <c r="D15" s="56">
        <v>0</v>
      </c>
      <c r="E15" s="56">
        <v>7363006848</v>
      </c>
      <c r="F15" s="65">
        <v>1.3556041576594053E-3</v>
      </c>
      <c r="G15" s="56">
        <v>0</v>
      </c>
      <c r="H15" s="56">
        <v>-59235561496</v>
      </c>
      <c r="I15" s="56">
        <v>19371170373</v>
      </c>
      <c r="J15" s="56">
        <v>-39864391123</v>
      </c>
      <c r="K15" s="65">
        <v>-8.4895749877607221E-4</v>
      </c>
    </row>
    <row r="16" spans="1:11">
      <c r="A16" s="56" t="s">
        <v>131</v>
      </c>
      <c r="B16" s="56">
        <v>0</v>
      </c>
      <c r="C16" s="56">
        <v>-30176436505</v>
      </c>
      <c r="D16" s="56">
        <v>0</v>
      </c>
      <c r="E16" s="56">
        <v>-30176436505</v>
      </c>
      <c r="F16" s="65">
        <v>-5.5557876875579207E-3</v>
      </c>
      <c r="G16" s="56">
        <v>0</v>
      </c>
      <c r="H16" s="56">
        <v>-32447772274</v>
      </c>
      <c r="I16" s="56">
        <v>336053406733</v>
      </c>
      <c r="J16" s="56">
        <v>303605634459</v>
      </c>
      <c r="K16" s="65">
        <v>6.4656269112291975E-3</v>
      </c>
    </row>
    <row r="17" spans="1:11">
      <c r="A17" s="56" t="s">
        <v>132</v>
      </c>
      <c r="B17" s="56">
        <v>0</v>
      </c>
      <c r="C17" s="56">
        <v>-311693316271</v>
      </c>
      <c r="D17" s="56">
        <v>0</v>
      </c>
      <c r="E17" s="56">
        <v>-311693316271</v>
      </c>
      <c r="F17" s="65">
        <v>-5.7385897388698932E-2</v>
      </c>
      <c r="G17" s="56">
        <v>0</v>
      </c>
      <c r="H17" s="56">
        <v>834100467329</v>
      </c>
      <c r="I17" s="56">
        <v>441650186622</v>
      </c>
      <c r="J17" s="56">
        <v>1275750653951</v>
      </c>
      <c r="K17" s="65">
        <v>2.7168559552269256E-2</v>
      </c>
    </row>
    <row r="18" spans="1:11">
      <c r="A18" s="56" t="s">
        <v>133</v>
      </c>
      <c r="B18" s="56">
        <v>0</v>
      </c>
      <c r="C18" s="56">
        <v>5791044329</v>
      </c>
      <c r="D18" s="56">
        <v>0</v>
      </c>
      <c r="E18" s="56">
        <v>5791044329</v>
      </c>
      <c r="F18" s="65">
        <v>1.066189931863869E-3</v>
      </c>
      <c r="G18" s="56">
        <v>0</v>
      </c>
      <c r="H18" s="56">
        <v>24563355811</v>
      </c>
      <c r="I18" s="56">
        <v>0</v>
      </c>
      <c r="J18" s="56">
        <v>24563355811</v>
      </c>
      <c r="K18" s="65">
        <v>5.2310456834801257E-4</v>
      </c>
    </row>
    <row r="19" spans="1:11">
      <c r="A19" s="56" t="s">
        <v>124</v>
      </c>
      <c r="B19" s="56">
        <v>0</v>
      </c>
      <c r="C19" s="56">
        <v>-31287453396</v>
      </c>
      <c r="D19" s="56">
        <v>0</v>
      </c>
      <c r="E19" s="56">
        <v>-31287453396</v>
      </c>
      <c r="F19" s="65">
        <v>-5.7603371532532468E-3</v>
      </c>
      <c r="G19" s="56">
        <v>0</v>
      </c>
      <c r="H19" s="56">
        <v>-940935918061</v>
      </c>
      <c r="I19" s="56">
        <v>500722209249</v>
      </c>
      <c r="J19" s="56">
        <v>-440213708812</v>
      </c>
      <c r="K19" s="65">
        <v>-9.3748510545882176E-3</v>
      </c>
    </row>
    <row r="20" spans="1:11">
      <c r="A20" s="56" t="s">
        <v>134</v>
      </c>
      <c r="B20" s="56">
        <v>0</v>
      </c>
      <c r="C20" s="56">
        <v>2766981703</v>
      </c>
      <c r="D20" s="56">
        <v>0</v>
      </c>
      <c r="E20" s="56">
        <v>2766981703</v>
      </c>
      <c r="F20" s="65">
        <v>5.0942936468586348E-4</v>
      </c>
      <c r="G20" s="56">
        <v>0</v>
      </c>
      <c r="H20" s="56">
        <v>-10861588384</v>
      </c>
      <c r="I20" s="56">
        <v>26513371726</v>
      </c>
      <c r="J20" s="56">
        <v>15651783342</v>
      </c>
      <c r="K20" s="65">
        <v>3.3332250821066462E-4</v>
      </c>
    </row>
    <row r="21" spans="1:11">
      <c r="A21" s="56" t="s">
        <v>135</v>
      </c>
      <c r="B21" s="56">
        <v>0</v>
      </c>
      <c r="C21" s="56">
        <v>-44797540101</v>
      </c>
      <c r="D21" s="56">
        <v>0</v>
      </c>
      <c r="E21" s="56">
        <v>-44797540101</v>
      </c>
      <c r="F21" s="65">
        <v>-8.2476809905894493E-3</v>
      </c>
      <c r="G21" s="56">
        <v>0</v>
      </c>
      <c r="H21" s="56">
        <v>72353164788</v>
      </c>
      <c r="I21" s="56">
        <v>69349222237</v>
      </c>
      <c r="J21" s="56">
        <v>141702387025</v>
      </c>
      <c r="K21" s="65">
        <v>3.0177133193421721E-3</v>
      </c>
    </row>
    <row r="22" spans="1:11">
      <c r="A22" s="56" t="s">
        <v>136</v>
      </c>
      <c r="B22" s="56">
        <v>0</v>
      </c>
      <c r="C22" s="56">
        <v>11340005321</v>
      </c>
      <c r="D22" s="56">
        <v>0</v>
      </c>
      <c r="E22" s="56">
        <v>11340005321</v>
      </c>
      <c r="F22" s="65">
        <v>2.0878098687634656E-3</v>
      </c>
      <c r="G22" s="56">
        <v>0</v>
      </c>
      <c r="H22" s="56">
        <v>95146000188</v>
      </c>
      <c r="I22" s="56">
        <v>19134118647</v>
      </c>
      <c r="J22" s="56">
        <v>114280118835</v>
      </c>
      <c r="K22" s="65">
        <v>2.4337249638818194E-3</v>
      </c>
    </row>
    <row r="23" spans="1:11">
      <c r="A23" s="56" t="s">
        <v>137</v>
      </c>
      <c r="B23" s="56">
        <v>0</v>
      </c>
      <c r="C23" s="56">
        <v>-7411054248</v>
      </c>
      <c r="D23" s="56">
        <v>0</v>
      </c>
      <c r="E23" s="56">
        <v>-7411054248</v>
      </c>
      <c r="F23" s="65">
        <v>-1.3644501707827555E-3</v>
      </c>
      <c r="G23" s="56">
        <v>0</v>
      </c>
      <c r="H23" s="56">
        <v>-353110120629</v>
      </c>
      <c r="I23" s="56">
        <v>0</v>
      </c>
      <c r="J23" s="56">
        <v>-353110120629</v>
      </c>
      <c r="K23" s="65">
        <v>-7.5198811861133807E-3</v>
      </c>
    </row>
    <row r="24" spans="1:11">
      <c r="A24" s="56" t="s">
        <v>138</v>
      </c>
      <c r="B24" s="56">
        <v>0</v>
      </c>
      <c r="C24" s="56">
        <v>-294942401367</v>
      </c>
      <c r="D24" s="56">
        <v>0</v>
      </c>
      <c r="E24" s="56">
        <v>-294942401367</v>
      </c>
      <c r="F24" s="65">
        <v>-5.4301884246075099E-2</v>
      </c>
      <c r="G24" s="56">
        <v>0</v>
      </c>
      <c r="H24" s="56">
        <v>257897950087</v>
      </c>
      <c r="I24" s="56">
        <v>742969456074</v>
      </c>
      <c r="J24" s="56">
        <v>1000867406161</v>
      </c>
      <c r="K24" s="65">
        <v>2.1314608496571311E-2</v>
      </c>
    </row>
    <row r="25" spans="1:11">
      <c r="A25" s="56" t="s">
        <v>139</v>
      </c>
      <c r="B25" s="56">
        <v>0</v>
      </c>
      <c r="C25" s="56">
        <v>-475439990</v>
      </c>
      <c r="D25" s="56">
        <v>0</v>
      </c>
      <c r="E25" s="56">
        <v>-475439990</v>
      </c>
      <c r="F25" s="65">
        <v>-8.7533318991359183E-5</v>
      </c>
      <c r="G25" s="56">
        <v>0</v>
      </c>
      <c r="H25" s="56">
        <v>-17828999654</v>
      </c>
      <c r="I25" s="56">
        <v>0</v>
      </c>
      <c r="J25" s="56">
        <v>-17828999654</v>
      </c>
      <c r="K25" s="65">
        <v>-3.7968880310344072E-4</v>
      </c>
    </row>
    <row r="26" spans="1:11">
      <c r="A26" s="56" t="s">
        <v>140</v>
      </c>
      <c r="B26" s="56">
        <v>0</v>
      </c>
      <c r="C26" s="56">
        <v>634439739</v>
      </c>
      <c r="D26" s="56">
        <v>0</v>
      </c>
      <c r="E26" s="56">
        <v>634439739</v>
      </c>
      <c r="F26" s="65">
        <v>1.1680678365882024E-4</v>
      </c>
      <c r="G26" s="56">
        <v>0</v>
      </c>
      <c r="H26" s="56">
        <v>-693882930</v>
      </c>
      <c r="I26" s="56">
        <v>1074561476</v>
      </c>
      <c r="J26" s="56">
        <v>380678546</v>
      </c>
      <c r="K26" s="65">
        <v>8.1069821247918509E-6</v>
      </c>
    </row>
    <row r="27" spans="1:11">
      <c r="A27" s="56" t="s">
        <v>141</v>
      </c>
      <c r="B27" s="56">
        <v>0</v>
      </c>
      <c r="C27" s="56">
        <v>968352128</v>
      </c>
      <c r="D27" s="56">
        <v>0</v>
      </c>
      <c r="E27" s="56">
        <v>968352128</v>
      </c>
      <c r="F27" s="65">
        <v>1.7828343744535557E-4</v>
      </c>
      <c r="G27" s="56">
        <v>0</v>
      </c>
      <c r="H27" s="56">
        <v>-22720517890</v>
      </c>
      <c r="I27" s="56">
        <v>24059703034</v>
      </c>
      <c r="J27" s="56">
        <v>1339185144</v>
      </c>
      <c r="K27" s="65">
        <v>2.8519469085591184E-5</v>
      </c>
    </row>
    <row r="28" spans="1:11">
      <c r="A28" s="56" t="s">
        <v>142</v>
      </c>
      <c r="B28" s="56">
        <v>0</v>
      </c>
      <c r="C28" s="56">
        <v>193149115</v>
      </c>
      <c r="D28" s="56">
        <v>0</v>
      </c>
      <c r="E28" s="56">
        <v>193149115</v>
      </c>
      <c r="F28" s="65">
        <v>3.5560708926049149E-5</v>
      </c>
      <c r="G28" s="56">
        <v>0</v>
      </c>
      <c r="H28" s="56">
        <v>-1625116691</v>
      </c>
      <c r="I28" s="56">
        <v>1327725172</v>
      </c>
      <c r="J28" s="56">
        <v>-297391519</v>
      </c>
      <c r="K28" s="65">
        <v>-6.3332902626923881E-6</v>
      </c>
    </row>
    <row r="29" spans="1:11">
      <c r="A29" s="56" t="s">
        <v>143</v>
      </c>
      <c r="B29" s="56">
        <v>24185425500</v>
      </c>
      <c r="C29" s="56">
        <v>-24167044577</v>
      </c>
      <c r="D29" s="56">
        <v>0</v>
      </c>
      <c r="E29" s="56">
        <v>18380923</v>
      </c>
      <c r="F29" s="65">
        <v>3.3841141472231031E-6</v>
      </c>
      <c r="G29" s="56">
        <v>24185425500</v>
      </c>
      <c r="H29" s="56">
        <v>-55113510372</v>
      </c>
      <c r="I29" s="56">
        <v>20794086735</v>
      </c>
      <c r="J29" s="56">
        <v>-10133998137</v>
      </c>
      <c r="K29" s="65">
        <v>-2.1581500353143863E-4</v>
      </c>
    </row>
    <row r="30" spans="1:11">
      <c r="A30" s="56" t="s">
        <v>144</v>
      </c>
      <c r="B30" s="56">
        <v>0</v>
      </c>
      <c r="C30" s="56">
        <v>15557834553</v>
      </c>
      <c r="D30" s="56">
        <v>0</v>
      </c>
      <c r="E30" s="56">
        <v>15557834553</v>
      </c>
      <c r="F30" s="65">
        <v>2.8643549625317361E-3</v>
      </c>
      <c r="G30" s="56">
        <v>0</v>
      </c>
      <c r="H30" s="56">
        <v>36094176163</v>
      </c>
      <c r="I30" s="56">
        <v>0</v>
      </c>
      <c r="J30" s="56">
        <v>36094176163</v>
      </c>
      <c r="K30" s="65">
        <v>7.6866648787328592E-4</v>
      </c>
    </row>
    <row r="31" spans="1:11">
      <c r="A31" s="56" t="s">
        <v>145</v>
      </c>
      <c r="B31" s="56">
        <v>0</v>
      </c>
      <c r="C31" s="56">
        <v>-13223120397</v>
      </c>
      <c r="D31" s="56">
        <v>0</v>
      </c>
      <c r="E31" s="56">
        <v>-13223120397</v>
      </c>
      <c r="F31" s="65">
        <v>-2.4345104326873074E-3</v>
      </c>
      <c r="G31" s="56">
        <v>0</v>
      </c>
      <c r="H31" s="56">
        <v>-954967718848</v>
      </c>
      <c r="I31" s="56">
        <v>572558469</v>
      </c>
      <c r="J31" s="56">
        <v>-954395160379</v>
      </c>
      <c r="K31" s="65">
        <v>-2.0324929225668538E-2</v>
      </c>
    </row>
    <row r="32" spans="1:11">
      <c r="A32" s="56" t="s">
        <v>146</v>
      </c>
      <c r="B32" s="56">
        <v>0</v>
      </c>
      <c r="C32" s="56">
        <v>-21109473334</v>
      </c>
      <c r="D32" s="56">
        <v>0</v>
      </c>
      <c r="E32" s="56">
        <v>-21109473334</v>
      </c>
      <c r="F32" s="65">
        <v>-3.8864679075157568E-3</v>
      </c>
      <c r="G32" s="56">
        <v>0</v>
      </c>
      <c r="H32" s="56">
        <v>-260708187918</v>
      </c>
      <c r="I32" s="56">
        <v>304536121615</v>
      </c>
      <c r="J32" s="56">
        <v>43827933697</v>
      </c>
      <c r="K32" s="65">
        <v>9.3336564085789444E-4</v>
      </c>
    </row>
    <row r="33" spans="1:11">
      <c r="A33" s="56" t="s">
        <v>147</v>
      </c>
      <c r="B33" s="56">
        <v>48600000000</v>
      </c>
      <c r="C33" s="56">
        <v>-48563064000</v>
      </c>
      <c r="D33" s="56">
        <v>0</v>
      </c>
      <c r="E33" s="56">
        <v>36936000</v>
      </c>
      <c r="F33" s="65">
        <v>6.8002918102552598E-6</v>
      </c>
      <c r="G33" s="56">
        <v>48600000000</v>
      </c>
      <c r="H33" s="56">
        <v>403967465640</v>
      </c>
      <c r="I33" s="56">
        <v>124368342367</v>
      </c>
      <c r="J33" s="56">
        <v>576935808007</v>
      </c>
      <c r="K33" s="65">
        <v>1.2286503486500898E-2</v>
      </c>
    </row>
    <row r="34" spans="1:11">
      <c r="A34" s="56" t="s">
        <v>148</v>
      </c>
      <c r="B34" s="56">
        <v>0</v>
      </c>
      <c r="C34" s="56">
        <v>-1265856532</v>
      </c>
      <c r="D34" s="56">
        <v>0</v>
      </c>
      <c r="E34" s="56">
        <v>-1265856532</v>
      </c>
      <c r="F34" s="65">
        <v>-2.3305701233262196E-4</v>
      </c>
      <c r="G34" s="56">
        <v>0</v>
      </c>
      <c r="H34" s="56">
        <v>-13308891461</v>
      </c>
      <c r="I34" s="56">
        <v>3498369750</v>
      </c>
      <c r="J34" s="56">
        <v>-9810521711</v>
      </c>
      <c r="K34" s="65">
        <v>-2.0892620553919887E-4</v>
      </c>
    </row>
    <row r="35" spans="1:11">
      <c r="A35" s="56" t="s">
        <v>149</v>
      </c>
      <c r="B35" s="56">
        <v>0</v>
      </c>
      <c r="C35" s="56">
        <v>-669373714</v>
      </c>
      <c r="D35" s="56">
        <v>0</v>
      </c>
      <c r="E35" s="56">
        <v>-669373714</v>
      </c>
      <c r="F35" s="65">
        <v>-1.2323848238342936E-4</v>
      </c>
      <c r="G35" s="56">
        <v>0</v>
      </c>
      <c r="H35" s="56">
        <v>-19801405625</v>
      </c>
      <c r="I35" s="56">
        <v>9855081730</v>
      </c>
      <c r="J35" s="56">
        <v>-9946323895</v>
      </c>
      <c r="K35" s="65">
        <v>-2.118182673319212E-4</v>
      </c>
    </row>
    <row r="36" spans="1:11">
      <c r="A36" s="56" t="s">
        <v>150</v>
      </c>
      <c r="B36" s="56">
        <v>0</v>
      </c>
      <c r="C36" s="56">
        <v>35890354259</v>
      </c>
      <c r="D36" s="56">
        <v>0</v>
      </c>
      <c r="E36" s="56">
        <v>35890354259</v>
      </c>
      <c r="F36" s="65">
        <v>6.6077778355706539E-3</v>
      </c>
      <c r="G36" s="56">
        <v>0</v>
      </c>
      <c r="H36" s="56">
        <v>70369047613</v>
      </c>
      <c r="I36" s="56">
        <v>2017785272</v>
      </c>
      <c r="J36" s="56">
        <v>72386832885</v>
      </c>
      <c r="K36" s="65">
        <v>1.5415598447436278E-3</v>
      </c>
    </row>
    <row r="37" spans="1:11">
      <c r="A37" s="56" t="s">
        <v>151</v>
      </c>
      <c r="B37" s="56">
        <v>0</v>
      </c>
      <c r="C37" s="56">
        <v>20567759</v>
      </c>
      <c r="D37" s="56">
        <v>0</v>
      </c>
      <c r="E37" s="56">
        <v>20567759</v>
      </c>
      <c r="F37" s="65">
        <v>3.786732810347734E-6</v>
      </c>
      <c r="G37" s="56">
        <v>1002452200</v>
      </c>
      <c r="H37" s="56">
        <v>20208844932</v>
      </c>
      <c r="I37" s="56">
        <v>108745900841</v>
      </c>
      <c r="J37" s="56">
        <v>129957197973</v>
      </c>
      <c r="K37" s="65">
        <v>2.76758617480678E-3</v>
      </c>
    </row>
    <row r="38" spans="1:11">
      <c r="A38" s="56" t="s">
        <v>152</v>
      </c>
      <c r="B38" s="56">
        <v>0</v>
      </c>
      <c r="C38" s="56">
        <v>4704674644</v>
      </c>
      <c r="D38" s="56">
        <v>0</v>
      </c>
      <c r="E38" s="56">
        <v>4704674644</v>
      </c>
      <c r="F38" s="65">
        <v>8.6617826650175382E-4</v>
      </c>
      <c r="G38" s="56">
        <v>0</v>
      </c>
      <c r="H38" s="56">
        <v>-10773607024</v>
      </c>
      <c r="I38" s="56">
        <v>10409326739</v>
      </c>
      <c r="J38" s="56">
        <v>-364280285</v>
      </c>
      <c r="K38" s="65">
        <v>-7.7577625267831119E-6</v>
      </c>
    </row>
    <row r="39" spans="1:11">
      <c r="A39" s="56" t="s">
        <v>153</v>
      </c>
      <c r="B39" s="56">
        <v>30896665660</v>
      </c>
      <c r="C39" s="56">
        <v>-30873184194</v>
      </c>
      <c r="D39" s="56">
        <v>0</v>
      </c>
      <c r="E39" s="56">
        <v>23481466</v>
      </c>
      <c r="F39" s="65">
        <v>4.3231757887315174E-6</v>
      </c>
      <c r="G39" s="56">
        <v>30896665660</v>
      </c>
      <c r="H39" s="56">
        <v>351072208836</v>
      </c>
      <c r="I39" s="56">
        <v>0</v>
      </c>
      <c r="J39" s="56">
        <v>381968874496</v>
      </c>
      <c r="K39" s="65">
        <v>8.1344611360523959E-3</v>
      </c>
    </row>
    <row r="40" spans="1:11">
      <c r="A40" s="56" t="s">
        <v>154</v>
      </c>
      <c r="B40" s="56">
        <v>0</v>
      </c>
      <c r="C40" s="56">
        <v>0</v>
      </c>
      <c r="D40" s="56">
        <v>0</v>
      </c>
      <c r="E40" s="56">
        <v>0</v>
      </c>
      <c r="F40" s="65">
        <v>0</v>
      </c>
      <c r="G40" s="56">
        <v>0</v>
      </c>
      <c r="H40" s="56">
        <v>0</v>
      </c>
      <c r="I40" s="56">
        <v>34735159796</v>
      </c>
      <c r="J40" s="56">
        <v>34735159796</v>
      </c>
      <c r="K40" s="65">
        <v>7.3972469036371854E-4</v>
      </c>
    </row>
    <row r="41" spans="1:11">
      <c r="A41" s="56" t="s">
        <v>155</v>
      </c>
      <c r="B41" s="56">
        <v>0</v>
      </c>
      <c r="C41" s="56">
        <v>0</v>
      </c>
      <c r="D41" s="56">
        <v>0</v>
      </c>
      <c r="E41" s="56">
        <v>0</v>
      </c>
      <c r="F41" s="65">
        <v>0</v>
      </c>
      <c r="G41" s="56">
        <v>0</v>
      </c>
      <c r="H41" s="56">
        <v>0</v>
      </c>
      <c r="I41" s="56">
        <v>15651374251</v>
      </c>
      <c r="J41" s="56">
        <v>15651374251</v>
      </c>
      <c r="K41" s="65">
        <v>3.3331379615305257E-4</v>
      </c>
    </row>
    <row r="42" spans="1:11">
      <c r="A42" s="56" t="s">
        <v>156</v>
      </c>
      <c r="B42" s="56">
        <v>0</v>
      </c>
      <c r="C42" s="56">
        <v>0</v>
      </c>
      <c r="D42" s="56">
        <v>0</v>
      </c>
      <c r="E42" s="56">
        <v>0</v>
      </c>
      <c r="F42" s="65">
        <v>0</v>
      </c>
      <c r="G42" s="56">
        <v>0</v>
      </c>
      <c r="H42" s="56">
        <v>-10358925338</v>
      </c>
      <c r="I42" s="56">
        <v>0</v>
      </c>
      <c r="J42" s="56">
        <v>-10358925338</v>
      </c>
      <c r="K42" s="65">
        <v>-2.2060508381583287E-4</v>
      </c>
    </row>
    <row r="43" spans="1:11">
      <c r="A43" s="56" t="s">
        <v>157</v>
      </c>
      <c r="B43" s="56">
        <v>0</v>
      </c>
      <c r="C43" s="56">
        <v>0</v>
      </c>
      <c r="D43" s="56">
        <v>0</v>
      </c>
      <c r="E43" s="56">
        <v>0</v>
      </c>
      <c r="F43" s="65">
        <v>0</v>
      </c>
      <c r="G43" s="56">
        <v>0</v>
      </c>
      <c r="H43" s="56">
        <v>0</v>
      </c>
      <c r="I43" s="56">
        <v>554857202489</v>
      </c>
      <c r="J43" s="56">
        <v>554857202489</v>
      </c>
      <c r="K43" s="65">
        <v>1.1816314498559464E-2</v>
      </c>
    </row>
    <row r="44" spans="1:11">
      <c r="A44" s="56" t="s">
        <v>158</v>
      </c>
      <c r="B44" s="56">
        <v>0</v>
      </c>
      <c r="C44" s="56">
        <v>0</v>
      </c>
      <c r="D44" s="56">
        <v>0</v>
      </c>
      <c r="E44" s="56">
        <v>0</v>
      </c>
      <c r="F44" s="65">
        <v>0</v>
      </c>
      <c r="G44" s="56">
        <v>0</v>
      </c>
      <c r="H44" s="56">
        <v>0</v>
      </c>
      <c r="I44" s="56">
        <v>59946525922</v>
      </c>
      <c r="J44" s="56">
        <v>59946525922</v>
      </c>
      <c r="K44" s="65">
        <v>1.2766293745721761E-3</v>
      </c>
    </row>
    <row r="45" spans="1:11">
      <c r="A45" s="56" t="s">
        <v>159</v>
      </c>
      <c r="B45" s="56">
        <v>0</v>
      </c>
      <c r="C45" s="56">
        <v>0</v>
      </c>
      <c r="D45" s="56">
        <v>0</v>
      </c>
      <c r="E45" s="56">
        <v>0</v>
      </c>
      <c r="F45" s="65">
        <v>0</v>
      </c>
      <c r="G45" s="56">
        <v>0</v>
      </c>
      <c r="H45" s="56">
        <v>0</v>
      </c>
      <c r="I45" s="56">
        <v>-12537291565</v>
      </c>
      <c r="J45" s="56">
        <v>-12537291565</v>
      </c>
      <c r="K45" s="65">
        <v>-2.6699586745494887E-4</v>
      </c>
    </row>
    <row r="46" spans="1:11">
      <c r="A46" s="56" t="s">
        <v>160</v>
      </c>
      <c r="B46" s="56">
        <v>0</v>
      </c>
      <c r="C46" s="56">
        <v>0</v>
      </c>
      <c r="D46" s="56">
        <v>0</v>
      </c>
      <c r="E46" s="56">
        <v>0</v>
      </c>
      <c r="F46" s="65">
        <v>0</v>
      </c>
      <c r="G46" s="56">
        <v>0</v>
      </c>
      <c r="H46" s="56">
        <v>-120382269217</v>
      </c>
      <c r="I46" s="56">
        <v>0</v>
      </c>
      <c r="J46" s="56">
        <v>-120382269217</v>
      </c>
      <c r="K46" s="65">
        <v>-2.5636771889007356E-3</v>
      </c>
    </row>
    <row r="47" spans="1:11">
      <c r="A47" s="56" t="s">
        <v>161</v>
      </c>
      <c r="B47" s="56">
        <v>0</v>
      </c>
      <c r="C47" s="56">
        <v>0</v>
      </c>
      <c r="D47" s="56">
        <v>0</v>
      </c>
      <c r="E47" s="56">
        <v>0</v>
      </c>
      <c r="F47" s="65">
        <v>0</v>
      </c>
      <c r="G47" s="56">
        <v>9585704060</v>
      </c>
      <c r="H47" s="56">
        <v>0</v>
      </c>
      <c r="I47" s="56">
        <v>28605123274</v>
      </c>
      <c r="J47" s="56">
        <v>38190827334</v>
      </c>
      <c r="K47" s="65">
        <v>8.1331705655865894E-4</v>
      </c>
    </row>
    <row r="48" spans="1:11">
      <c r="A48" s="56" t="s">
        <v>162</v>
      </c>
      <c r="B48" s="56">
        <v>0</v>
      </c>
      <c r="C48" s="56">
        <v>0</v>
      </c>
      <c r="D48" s="56">
        <v>0</v>
      </c>
      <c r="E48" s="56">
        <v>0</v>
      </c>
      <c r="F48" s="65">
        <v>0</v>
      </c>
      <c r="G48" s="56">
        <v>0</v>
      </c>
      <c r="H48" s="56">
        <v>-401973203499</v>
      </c>
      <c r="I48" s="56">
        <v>93911947892</v>
      </c>
      <c r="J48" s="56">
        <v>-308061255607</v>
      </c>
      <c r="K48" s="65">
        <v>-6.5605144255932992E-3</v>
      </c>
    </row>
    <row r="49" spans="1:11">
      <c r="A49" s="56" t="s">
        <v>163</v>
      </c>
      <c r="B49" s="56">
        <v>0</v>
      </c>
      <c r="C49" s="56">
        <v>0</v>
      </c>
      <c r="D49" s="56">
        <v>0</v>
      </c>
      <c r="E49" s="56">
        <v>0</v>
      </c>
      <c r="F49" s="65">
        <v>0</v>
      </c>
      <c r="G49" s="56">
        <v>0</v>
      </c>
      <c r="H49" s="56">
        <v>51282717180</v>
      </c>
      <c r="I49" s="56">
        <v>209652386389</v>
      </c>
      <c r="J49" s="56">
        <v>260935103569</v>
      </c>
      <c r="K49" s="65">
        <v>5.5569094780681264E-3</v>
      </c>
    </row>
    <row r="50" spans="1:11" ht="16.8" thickBot="1">
      <c r="A50" s="57" t="s">
        <v>2</v>
      </c>
      <c r="B50" s="57">
        <f t="shared" ref="B50:K50" si="0">SUM(B11:B49)</f>
        <v>1013650443685</v>
      </c>
      <c r="C50" s="57">
        <f t="shared" si="0"/>
        <v>-1681661217042</v>
      </c>
      <c r="D50" s="57">
        <f t="shared" si="0"/>
        <v>0</v>
      </c>
      <c r="E50" s="57">
        <f t="shared" si="0"/>
        <v>-668010773357</v>
      </c>
      <c r="F50" s="66">
        <f t="shared" si="0"/>
        <v>-0.12298755120267192</v>
      </c>
      <c r="G50" s="57">
        <f t="shared" si="0"/>
        <v>1024238599945</v>
      </c>
      <c r="H50" s="57">
        <f t="shared" si="0"/>
        <v>-861892721539</v>
      </c>
      <c r="I50" s="57">
        <f t="shared" si="0"/>
        <v>3779478158180</v>
      </c>
      <c r="J50" s="57">
        <f t="shared" si="0"/>
        <v>3941824036586</v>
      </c>
      <c r="K50" s="66">
        <f t="shared" si="0"/>
        <v>8.394562115322772E-2</v>
      </c>
    </row>
    <row r="51" spans="1:11" ht="16.8" thickTop="1"/>
  </sheetData>
  <mergeCells count="15">
    <mergeCell ref="G7:K7"/>
    <mergeCell ref="B7:F7"/>
    <mergeCell ref="A8:A10"/>
    <mergeCell ref="A1:K1"/>
    <mergeCell ref="A2:K2"/>
    <mergeCell ref="A3:K3"/>
    <mergeCell ref="B8:B9"/>
    <mergeCell ref="C8:C9"/>
    <mergeCell ref="D8:D9"/>
    <mergeCell ref="G8:G9"/>
    <mergeCell ref="H8:H9"/>
    <mergeCell ref="I8:I9"/>
    <mergeCell ref="E8:F9"/>
    <mergeCell ref="J8:K9"/>
    <mergeCell ref="A5:K5"/>
  </mergeCells>
  <pageMargins left="0.7" right="0.7" top="0.75" bottom="0.75" header="0.3" footer="0.3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9</vt:i4>
      </vt:variant>
    </vt:vector>
  </HeadingPairs>
  <TitlesOfParts>
    <vt:vector size="30" baseType="lpstr">
      <vt:lpstr>0</vt:lpstr>
      <vt:lpstr> سهام</vt:lpstr>
      <vt:lpstr>اوراق مشتقه</vt:lpstr>
      <vt:lpstr>واحدهای صندوق</vt:lpstr>
      <vt:lpstr>اوراق</vt:lpstr>
      <vt:lpstr>گواهی سپرده کالا</vt:lpstr>
      <vt:lpstr>سپرده</vt:lpstr>
      <vt:lpstr>درآمدها</vt:lpstr>
      <vt:lpstr>درآمد سرمایه گذاری در سهام </vt:lpstr>
      <vt:lpstr>درآمد سرمایه گذاری در صندوق</vt:lpstr>
      <vt:lpstr>درآمد سرمایه گذاری در اوراق بها</vt:lpstr>
      <vt:lpstr>درآمد سرمایه گذاری در گواهی سپر</vt:lpstr>
      <vt:lpstr>درآمد سپرده بانکی</vt:lpstr>
      <vt:lpstr>درآمد بازارگردانی</vt:lpstr>
      <vt:lpstr>درآمد سرمایه گذاری مشتقه </vt:lpstr>
      <vt:lpstr>درآمد سود سهام</vt:lpstr>
      <vt:lpstr>درآمد سود صندوق</vt:lpstr>
      <vt:lpstr>سود اوراق بهادار</vt:lpstr>
      <vt:lpstr>سود  سپرده بانکی</vt:lpstr>
      <vt:lpstr>درآمد ناشی ازفروش</vt:lpstr>
      <vt:lpstr>درآمد ناشی از تغییر قیمت اوراق </vt:lpstr>
      <vt:lpstr>' سهام'!Print_Area</vt:lpstr>
      <vt:lpstr>'0'!Print_Area</vt:lpstr>
      <vt:lpstr>اوراق!Print_Area</vt:lpstr>
      <vt:lpstr>'درآمد سرمایه گذاری در اوراق بها'!Print_Area</vt:lpstr>
      <vt:lpstr>'درآمد سرمایه گذاری در گواهی سپر'!Print_Area</vt:lpstr>
      <vt:lpstr>'درآمد ناشی از تغییر قیمت اوراق '!Print_Area</vt:lpstr>
      <vt:lpstr>سپرده!Print_Area</vt:lpstr>
      <vt:lpstr>'گواهی سپرده کالا'!Print_Area</vt:lpstr>
      <vt:lpstr>'واحدهای صندوق'!Print_Area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Mahmoud Kanani Amiri</cp:lastModifiedBy>
  <cp:lastPrinted>2024-02-06T09:33:07Z</cp:lastPrinted>
  <dcterms:created xsi:type="dcterms:W3CDTF">2017-11-22T14:26:20Z</dcterms:created>
  <dcterms:modified xsi:type="dcterms:W3CDTF">2026-05-25T11:29:40Z</dcterms:modified>
</cp:coreProperties>
</file>