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.Kanani\Desktop\امید\گزارش پورتفوی\پورتفو\1405\"/>
    </mc:Choice>
  </mc:AlternateContent>
  <xr:revisionPtr revIDLastSave="0" documentId="13_ncr:1_{19286C75-0BDC-441A-9935-D783C80E0FC3}" xr6:coauthVersionLast="47" xr6:coauthVersionMax="47" xr10:uidLastSave="{00000000-0000-0000-0000-000000000000}"/>
  <bookViews>
    <workbookView xWindow="-108" yWindow="-108" windowWidth="23256" windowHeight="12576" tabRatio="897" xr2:uid="{00000000-000D-0000-FFFF-FFFF00000000}"/>
  </bookViews>
  <sheets>
    <sheet name="0" sheetId="23" r:id="rId1"/>
    <sheet name=" سهام" sheetId="21" r:id="rId2"/>
    <sheet name="اوراق مشتقه" sheetId="9" r:id="rId3"/>
    <sheet name="واحدهای صندوق" sheetId="1" r:id="rId4"/>
    <sheet name="اوراق" sheetId="3" r:id="rId5"/>
    <sheet name="گواهی سپرده کالا" sheetId="28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صندوق" sheetId="18" r:id="rId10"/>
    <sheet name="درآمد سرمایه گذاری در اوراق بها" sheetId="6" r:id="rId11"/>
    <sheet name="درآمد سرمایه گذاری در گواهی سپر" sheetId="27" r:id="rId12"/>
    <sheet name="درآمد سپرده بانکی" sheetId="7" r:id="rId13"/>
    <sheet name="درآمد بازارگردانی" sheetId="24" r:id="rId14"/>
    <sheet name="درآمد سرمایه گذاری مشتقه " sheetId="25" r:id="rId15"/>
    <sheet name="درآمد سود سهام" sheetId="12" r:id="rId16"/>
    <sheet name="درآمد سود صندوق" sheetId="20" r:id="rId17"/>
    <sheet name="سود اوراق بهادار" sheetId="13" r:id="rId18"/>
    <sheet name="سود  سپرده بانکی" sheetId="22" r:id="rId19"/>
    <sheet name="درآمد ناشی ازفروش" sheetId="15" r:id="rId20"/>
    <sheet name="درآمد ناشی از تغییر قیمت اوراق " sheetId="14" r:id="rId21"/>
  </sheets>
  <definedNames>
    <definedName name="_xlnm._FilterDatabase" localSheetId="1" hidden="1">' سهام'!$P$9:$Q$43</definedName>
    <definedName name="_xlnm.Print_Area" localSheetId="1">' سهام'!$A$1:$N$13</definedName>
    <definedName name="_xlnm.Print_Area" localSheetId="0">'0'!$B$2:$I$15</definedName>
    <definedName name="_xlnm.Print_Area" localSheetId="4">اوراق!$A$1:$S$9</definedName>
    <definedName name="_xlnm.Print_Area" localSheetId="10">'درآمد سرمایه گذاری در اوراق بها'!$A$1:$L$10</definedName>
    <definedName name="_xlnm.Print_Area" localSheetId="11">'درآمد سرمایه گذاری در گواهی سپر'!$A$1:$H$10</definedName>
    <definedName name="_xlnm.Print_Area" localSheetId="20">'درآمد ناشی از تغییر قیمت اوراق '!$A$1:$I$16</definedName>
    <definedName name="_xlnm.Print_Area" localSheetId="6">سپرده!$A$1:$O$14</definedName>
    <definedName name="_xlnm.Print_Area" localSheetId="5">'گواهی سپرده کالا'!$A$1:$N$9</definedName>
    <definedName name="_xlnm.Print_Area" localSheetId="3">'واحدهای صندوق'!$A$1:$M$9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7" l="1"/>
  <c r="E10" i="7"/>
  <c r="E11" i="7"/>
  <c r="E12" i="7"/>
  <c r="E13" i="7"/>
  <c r="K11" i="25"/>
  <c r="K12" i="25"/>
  <c r="K13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K59" i="25"/>
  <c r="K60" i="25"/>
  <c r="K61" i="25"/>
  <c r="K62" i="25"/>
  <c r="K63" i="25"/>
  <c r="K64" i="25"/>
  <c r="K65" i="25"/>
  <c r="K66" i="25"/>
  <c r="K67" i="25"/>
  <c r="K68" i="25"/>
  <c r="K69" i="25"/>
  <c r="K70" i="25"/>
  <c r="K71" i="25"/>
  <c r="K72" i="25"/>
  <c r="K73" i="25"/>
  <c r="K74" i="25"/>
  <c r="K75" i="25"/>
  <c r="K76" i="25"/>
  <c r="K77" i="25"/>
  <c r="K78" i="25"/>
  <c r="K79" i="25"/>
  <c r="K80" i="25"/>
  <c r="K10" i="25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11" i="18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9" i="5"/>
  <c r="D7" i="11"/>
  <c r="D8" i="11"/>
  <c r="D9" i="11"/>
  <c r="D10" i="11"/>
  <c r="D11" i="11"/>
  <c r="D12" i="11"/>
  <c r="E7" i="11"/>
  <c r="E8" i="11"/>
  <c r="E9" i="11"/>
  <c r="E10" i="11"/>
  <c r="E11" i="11"/>
  <c r="E12" i="11"/>
  <c r="C11" i="11"/>
  <c r="G16" i="22"/>
  <c r="J43" i="13"/>
  <c r="C12" i="11"/>
  <c r="C10" i="11"/>
  <c r="C9" i="11"/>
  <c r="C8" i="11"/>
  <c r="C7" i="11"/>
  <c r="F10" i="2"/>
  <c r="F11" i="2"/>
  <c r="F12" i="2"/>
  <c r="F9" i="2"/>
  <c r="N10" i="28"/>
  <c r="N9" i="28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9" i="3"/>
  <c r="M3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12" i="1"/>
  <c r="B32" i="1"/>
  <c r="C32" i="1"/>
  <c r="D32" i="1"/>
  <c r="E32" i="1"/>
  <c r="F32" i="1"/>
  <c r="G32" i="1"/>
  <c r="H32" i="1"/>
  <c r="I32" i="1"/>
  <c r="J32" i="1"/>
  <c r="K32" i="1"/>
  <c r="L32" i="1" l="1"/>
  <c r="L31" i="1"/>
  <c r="N11" i="21" l="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43" i="21"/>
  <c r="N10" i="21"/>
  <c r="E10" i="2"/>
  <c r="E11" i="2"/>
  <c r="E12" i="2"/>
  <c r="E9" i="2"/>
  <c r="I133" i="14"/>
  <c r="H133" i="14"/>
  <c r="G133" i="14"/>
  <c r="F133" i="14"/>
  <c r="E133" i="14"/>
  <c r="D133" i="14"/>
  <c r="C133" i="14"/>
  <c r="B133" i="14"/>
  <c r="I140" i="15"/>
  <c r="H140" i="15"/>
  <c r="G140" i="15"/>
  <c r="F140" i="15"/>
  <c r="E140" i="15"/>
  <c r="D140" i="15"/>
  <c r="C140" i="15"/>
  <c r="B140" i="15"/>
  <c r="G12" i="22"/>
  <c r="F12" i="22"/>
  <c r="E12" i="22"/>
  <c r="D12" i="22"/>
  <c r="C12" i="22"/>
  <c r="B12" i="22"/>
  <c r="J41" i="13"/>
  <c r="I41" i="13"/>
  <c r="H41" i="13"/>
  <c r="G41" i="13"/>
  <c r="F41" i="13"/>
  <c r="E41" i="13"/>
  <c r="F10" i="20"/>
  <c r="E10" i="20"/>
  <c r="D10" i="20"/>
  <c r="C10" i="20"/>
  <c r="J17" i="12"/>
  <c r="I17" i="12"/>
  <c r="H17" i="12"/>
  <c r="G17" i="12"/>
  <c r="F17" i="12"/>
  <c r="E17" i="12"/>
  <c r="D17" i="12"/>
  <c r="C17" i="12"/>
  <c r="K81" i="25"/>
  <c r="J81" i="25"/>
  <c r="I81" i="25"/>
  <c r="H81" i="25"/>
  <c r="G81" i="25"/>
  <c r="F81" i="25"/>
  <c r="E81" i="25"/>
  <c r="D81" i="25"/>
  <c r="C81" i="25"/>
  <c r="C9" i="24"/>
  <c r="B9" i="24"/>
  <c r="D14" i="7"/>
  <c r="B14" i="7"/>
  <c r="C12" i="7" s="1"/>
  <c r="C11" i="7"/>
  <c r="C10" i="7"/>
  <c r="C9" i="7"/>
  <c r="G12" i="27"/>
  <c r="F12" i="27"/>
  <c r="E12" i="27"/>
  <c r="D12" i="27"/>
  <c r="C12" i="27"/>
  <c r="B12" i="27"/>
  <c r="K46" i="6"/>
  <c r="J46" i="6"/>
  <c r="I46" i="6"/>
  <c r="H46" i="6"/>
  <c r="G46" i="6"/>
  <c r="F46" i="6"/>
  <c r="E46" i="6"/>
  <c r="D46" i="6"/>
  <c r="C46" i="6"/>
  <c r="B46" i="6"/>
  <c r="K39" i="18"/>
  <c r="J39" i="18"/>
  <c r="I39" i="18"/>
  <c r="H39" i="18"/>
  <c r="G39" i="18"/>
  <c r="F39" i="18"/>
  <c r="E39" i="18"/>
  <c r="D39" i="18"/>
  <c r="C39" i="18"/>
  <c r="B39" i="18"/>
  <c r="K48" i="5"/>
  <c r="J48" i="5"/>
  <c r="C6" i="11" s="1"/>
  <c r="I48" i="5"/>
  <c r="I143" i="15" s="1"/>
  <c r="H48" i="5"/>
  <c r="I136" i="14" s="1"/>
  <c r="G48" i="5"/>
  <c r="F48" i="5"/>
  <c r="E48" i="5"/>
  <c r="D48" i="5"/>
  <c r="C48" i="5"/>
  <c r="B48" i="5"/>
  <c r="C13" i="11"/>
  <c r="F13" i="2"/>
  <c r="D13" i="2"/>
  <c r="C13" i="2"/>
  <c r="B13" i="2"/>
  <c r="N11" i="28"/>
  <c r="M11" i="28"/>
  <c r="L11" i="28"/>
  <c r="J11" i="28"/>
  <c r="I11" i="28"/>
  <c r="H11" i="28"/>
  <c r="G11" i="28"/>
  <c r="F11" i="28"/>
  <c r="E11" i="28"/>
  <c r="D11" i="28"/>
  <c r="C11" i="28"/>
  <c r="S37" i="3"/>
  <c r="R37" i="3"/>
  <c r="Q37" i="3"/>
  <c r="O37" i="3"/>
  <c r="N37" i="3"/>
  <c r="M37" i="3"/>
  <c r="L37" i="3"/>
  <c r="K37" i="3"/>
  <c r="J37" i="3"/>
  <c r="I37" i="3"/>
  <c r="H37" i="3"/>
  <c r="M44" i="21"/>
  <c r="L44" i="21"/>
  <c r="J44" i="21"/>
  <c r="I44" i="21"/>
  <c r="H44" i="21"/>
  <c r="G44" i="21"/>
  <c r="F44" i="21"/>
  <c r="E44" i="21"/>
  <c r="D44" i="21"/>
  <c r="C44" i="21"/>
  <c r="B44" i="21"/>
  <c r="D6" i="11" l="1"/>
  <c r="D13" i="11" s="1"/>
  <c r="E6" i="11"/>
  <c r="E13" i="11" s="1"/>
  <c r="N44" i="21"/>
  <c r="E13" i="2"/>
  <c r="E14" i="7"/>
  <c r="C14" i="7"/>
</calcChain>
</file>

<file path=xl/sharedStrings.xml><?xml version="1.0" encoding="utf-8"?>
<sst xmlns="http://schemas.openxmlformats.org/spreadsheetml/2006/main" count="1423" uniqueCount="508">
  <si>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</si>
  <si>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</si>
  <si>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</si>
  <si>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</si>
  <si>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</si>
  <si>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</si>
  <si>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</si>
  <si>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</si>
  <si>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</si>
  <si>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</si>
  <si>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</si>
  <si>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</si>
  <si>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</si>
  <si>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</si>
  <si>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</si>
  <si>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</si>
  <si>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</si>
  <si>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</si>
  <si>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</si>
  <si>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</si>
  <si>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</si>
  <si>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</si>
  <si>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</si>
  <si>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</si>
  <si>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</si>
  <si>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</si>
  <si>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</si>
  <si>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</si>
  <si>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</si>
  <si>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</si>
  <si>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</si>
  <si>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</si>
  <si>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</si>
  <si>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</si>
  <si>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</si>
  <si>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</si>
  <si>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</si>
  <si>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</si>
  <si>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</si>
  <si>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</si>
  <si>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</si>
  <si>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</si>
  <si>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نرخ سود علی الحساب</t>
  </si>
  <si>
    <t>افزایش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</si>
  <si>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</si>
  <si>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</si>
  <si>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</si>
  <si>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</si>
  <si>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</si>
  <si>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</si>
  <si>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</si>
  <si>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</si>
  <si>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</si>
  <si>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</si>
  <si>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</si>
  <si>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</si>
  <si>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</si>
  <si>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</si>
  <si>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</si>
  <si>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</si>
  <si>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</si>
  <si>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</si>
  <si>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</si>
  <si>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</si>
  <si>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</si>
  <si>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</si>
  <si>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اطلاعات آماری مرتبط با اوراق اختیار فروش تبعی خریداری شده توسط صندوق سرمایه گذاری: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</si>
  <si>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</si>
  <si>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</si>
  <si>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</si>
  <si>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</si>
  <si>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</si>
  <si>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</si>
  <si>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</si>
  <si>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تعداد اوراق</t>
  </si>
  <si>
    <t>اطلاعات آماری مرتبط با موقعیت های اخذ شده در اوراق اختیار معامله توسط صندوق سرمایه گذاری:</t>
  </si>
  <si>
    <t>نوع موقعیت</t>
  </si>
  <si>
    <t>نوع اختیار</t>
  </si>
  <si>
    <t>استراتژی ماخوذه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</si>
  <si>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</si>
  <si>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</si>
  <si>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</si>
  <si>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</si>
  <si>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</si>
  <si>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2-2-درآمد حاصل از سرمایه­گذاری در واحدهای صندوق:</t>
  </si>
  <si>
    <t>درآمد سود صندوق</t>
  </si>
  <si>
    <t>3-1-سرمایه‌گذاری در اوراق بهادار با درآمد ثابت یا علی‌الحساب</t>
  </si>
  <si>
    <t>نام صندوق</t>
  </si>
  <si>
    <t>تاریخ تقسیم سود</t>
  </si>
  <si>
    <t>سود متعلق به هر واحد</t>
  </si>
  <si>
    <t>خرید/صدور طی دوره</t>
  </si>
  <si>
    <t>فروش /ابطال طی دوره</t>
  </si>
  <si>
    <t>تعداد واحد صندوق در زمان تقسیم سود</t>
  </si>
  <si>
    <t>خالص درآمد سود صندوق</t>
  </si>
  <si>
    <t>قیمت ابطال/ بازار هر واحد</t>
  </si>
  <si>
    <t>سود اوراق بهادار با درآمد ثابت</t>
  </si>
  <si>
    <t>سود سپرده بانکی</t>
  </si>
  <si>
    <t xml:space="preserve">افزایش سرمایه </t>
  </si>
  <si>
    <t>‫صورت وضعیت پورتفوی</t>
  </si>
  <si>
    <t>طی دوره</t>
  </si>
  <si>
    <t>درآمد بازارگرداني</t>
  </si>
  <si>
    <t>6-2</t>
  </si>
  <si>
    <t>درآمد حاصل از سرمایه گذاری در اوراق مشتقه</t>
  </si>
  <si>
    <t>7-2</t>
  </si>
  <si>
    <t xml:space="preserve">طی دوره </t>
  </si>
  <si>
    <t xml:space="preserve">درآمد بازارگردان </t>
  </si>
  <si>
    <t xml:space="preserve">نام سهام </t>
  </si>
  <si>
    <t>اوراق مشتقه</t>
  </si>
  <si>
    <t>کاهش</t>
  </si>
  <si>
    <t>درآمد سرمایه گذاری در اوراق مشتقه</t>
  </si>
  <si>
    <t>درآمد تعهد پذیره نویسی</t>
  </si>
  <si>
    <t>5-1- سرمایه‌گذاری در  سپرده‌ بانکی</t>
  </si>
  <si>
    <t>درآمد حاصل از سرمایه گذاری در گواهی سپرده کالایی</t>
  </si>
  <si>
    <t>5-2-درآمد حاصل از سرمایه­گذاری در سپرده بانکی و گواهی سپرده:</t>
  </si>
  <si>
    <t>6-2-درآمد حاصل از بازارگردانی:</t>
  </si>
  <si>
    <t>7-2-درآمد حاصل از سرمایه­گذاری در اوراق مشتقه:</t>
  </si>
  <si>
    <t>4-2-درآمد حاصل از سرمایه­گذاری در گواهی سپرده کالایی</t>
  </si>
  <si>
    <t>اختصاصی بازارگردانی امید لوتوس پارسیان</t>
  </si>
  <si>
    <t>اختصاصی بازارگردانی امید لوتوس پارسیان</t>
  </si>
  <si>
    <t>برای ماه منتهی به 1405/03/31</t>
  </si>
  <si>
    <t>1405/03/31</t>
  </si>
  <si>
    <t>1405/02/31</t>
  </si>
  <si>
    <t>صندوق س اعتماد هامرز-ثابت</t>
  </si>
  <si>
    <t>صندوق س نوع دوم افق آتي-ثابت</t>
  </si>
  <si>
    <t>صندوق امين يكم</t>
  </si>
  <si>
    <t>ثروت آفرين پارسيان</t>
  </si>
  <si>
    <t>پارسيان</t>
  </si>
  <si>
    <t>اقتصاد نوين</t>
  </si>
  <si>
    <t>ملت</t>
  </si>
  <si>
    <t>پاسارگاد</t>
  </si>
  <si>
    <t>بانك پارسيان</t>
  </si>
  <si>
    <t>قرارداد اختيار معامله خريد واحدهاي سرمايه گذاري صندوق طلاي لوتوس سررسيد تير ماه 1405 با قيمت اعمال 1،300،000 ريال</t>
  </si>
  <si>
    <t>قرارداد اختيار معامله خريد واحدهاي سرمايه گذاري صندوق طلاي لوتوس سررسيد تير ماه 1405 با قيمت اعمال 1،500،000 ريال</t>
  </si>
  <si>
    <t>قرارداد اختيار معامله خريد واحدهاي سرمايه گذاري صندوق طلاي لوتوس سررسيد تير ماه 1405 با قيمت اعمال 1،100،000 ريال</t>
  </si>
  <si>
    <t>قرارداد اختيار معامله خريد واحدهاي سرمايه گذاري صندوق طلاي لوتوس سررسيد تير ماه 1405 با قيمت اعمال 700،000 ريال</t>
  </si>
  <si>
    <t>قرارداد اختيار معامله خريد واحدهاي سرمايه گذاري صندوق طلاي لوتوس سررسيد تير ماه 1405 با قيمت اعمال 1،900،000 ريال</t>
  </si>
  <si>
    <t>قرارداد اختيار معامله خريد واحدهاي سرمايه گذاري صندوق طلاي لوتوس سررسيد تير ماه 1405 با قيمت اعمال 1،700،000 ريال</t>
  </si>
  <si>
    <t>قرارداد اختيار معامله خريد واحدهاي سرمايه گذاري صندوق طلاي لوتوس سررسيد مهر ماه 1405 با قيمت اعمال 1,200,000 ريال</t>
  </si>
  <si>
    <t>قرارداد اختيار معامله خريد واحدهاي سرمايه گذاري صندوق طلاي لوتوس سررسيد مهر ماه 1405 با قيمت اعمال 1,800,000 ريال</t>
  </si>
  <si>
    <t>قرارداد اختيار معامله خريد واحدهاي سرمايه گذاري صندوق طلاي لوتوس سررسيد مهر ماه 1405 با قيمت اعمال 1,400,000 ريال</t>
  </si>
  <si>
    <t>قرارداد اختيار معامله خريد واحدهاي سرمايه گذاري صندوق طلاي لوتوس سررسيد مهر ماه 1405 با قيمت اعمال 800,000 ريال</t>
  </si>
  <si>
    <t>قرارداد اختيار معامله خريد واحدهاي سرمايه گذاري صندوق طلاي لوتوس سررسيد مهر ماه 1405 با قيمت اعمال 1,600,000 ريال</t>
  </si>
  <si>
    <t>قرارداد اختيار معامله خريد واحدهاي سرمايه گذاري صندوق طلاي لوتوس سررسيد دي ماه 1405 با قيمت اعمال 1,300,000 ريال</t>
  </si>
  <si>
    <t>قرارداد اختيار معامله خريد واحدهاي سرمايه گذاري صندوق طلاي لوتوس سررسيد دي ماه 1405 با قيمت اعمال 1,700,000 ريال</t>
  </si>
  <si>
    <t>قرارداد اختيار معامله خريد واحدهاي سرمايه گذاري صندوق طلاي لوتوس سررسيد دي ماه 1405 با قيمت اعمال 1,900,000 ريال</t>
  </si>
  <si>
    <t>قرارداد اختيار معامله خريد واحدهاي سرمايه گذاري صندوق طلاي لوتوس سررسيد مهر ماه 1405 با قيمت اعمال 2,000,000 ريال</t>
  </si>
  <si>
    <t>قرارداد اختيار معامله خريد واحدهاي سرمايه گذاري صندوق طلاي لوتوس سررسيد مهر ماه 1405 با قيمت اعمال 1,000,000 ريال</t>
  </si>
  <si>
    <t>قرارداد اختيار معامله خريد واحدهاي سرمايه گذاري صندوق طلاي لوتوس سررسيد دي ماه 1405 با قيمت اعمال 1,100,000 ريال</t>
  </si>
  <si>
    <t>قرارداد اختيار معامله خريد واحدهاي سرمايه گذاري صندوق طلاي لوتوس سررسيد تير ماه 1405 با قيمت اعمال 900،000 ريال</t>
  </si>
  <si>
    <t>قرارداد اختيار معامله خريد شمش نقره سررسيد خرداد ماه 1405 با قيمت اعمال 3,000,000 ريال</t>
  </si>
  <si>
    <t>قرارداد اختيار معامله خريد شمش نقره سررسيد شهريور ماه 1405 با قيمت اعمال 4,500,000 ريال</t>
  </si>
  <si>
    <t>قرارداد اختيار معامله خريد واحدهاي سرمايه گذاري صندوق طلاي لوتوس سررسيد دي ماه 1405 با قيمت اعمال 900,000 ريال</t>
  </si>
  <si>
    <t>قرارداد اختيار معامله خريد شمش نقره سررسيد شهريور ماه 1405 با قيمت اعمال 4,000,000 ريال</t>
  </si>
  <si>
    <t>قرارداد اختيار معامله خريد شمش نقره سررسيد شهريور ماه 1405 با قيمت اعمال 3,500,000 ريال</t>
  </si>
  <si>
    <t>قرارداد اختيار معامله خريد شمش نقره سررسيد آذر ماه 1405 با قيمت اعمال 2,700,000 ريال</t>
  </si>
  <si>
    <t>قرارداد اختيار معامله خريد شمش نقره سررسيد آذر ماه 1405 با قيمت اعمال 3,000,000 ريال</t>
  </si>
  <si>
    <t>قرارداد اختيار معامله خريد شمش نقره سررسيد آذر ماه 1405 با قيمت اعمال 3,300,000 ريال</t>
  </si>
  <si>
    <t>قرارداد اختيار معامله خريد شمش نقره سررسيد آذر ماه 1405 با قيمت اعمال 3,900,000 ريال</t>
  </si>
  <si>
    <t>قرارداد آتي گواهي سپرده نقره تحويل شهريور ماه 1404</t>
  </si>
  <si>
    <t>قرارداد اختيار معامله خريد واحدهاي سرمايه گذاري صندوق طلاي لوتوس سررسيد مهر ماه 1404 با قيمت اعمال 400،000 ريال</t>
  </si>
  <si>
    <t>قرارداد اختيار معامله خريد واحدهاي سرمايه گذاري صندوق طلاي لوتوس سررسيد مهر ماه 1404 با قيمت اعمال 440،000 ريال</t>
  </si>
  <si>
    <t>قرارداد اختيار معامله خريد واحدهاي سرمايه گذاري صندوق طلاي لوتوس سررسيد مهر ماه 1404 با قيمت اعمال 350،000 ريال</t>
  </si>
  <si>
    <t>قرارداد اختيار معامله خريد واحدهاي سرمايه گذاري صندوق طلاي لوتوس سررسيد مهر ماه 1404 با قيمت اعمال 420،000 ريال</t>
  </si>
  <si>
    <t>قرارداد اختيار معامله خريد واحدهاي سرمايه گذاري صندوق طلاي لوتوس سررسيد مهر ماه 1404 با قيمت اعمال 550،000 ريال</t>
  </si>
  <si>
    <t>قرارداد اختيار معامله خريد واحدهاي سرمايه گذاري صندوق طلاي لوتوس سررسيد مهر ماه 1404 با قيمت اعمال 490،000 ريال</t>
  </si>
  <si>
    <t>قرارداد اختيار معامله خريد واحدهاي سرمايه گذاري صندوق طلاي لوتوس سررسيد مهر ماه 1404 با قيمت اعمال 520،000 ريال</t>
  </si>
  <si>
    <t>قرارداد اختيار معامله فروش واحدهاي سرمايه گذاري صندوق طلاي لوتوس سررسيد مهر ماه 1404 با قيمت اعمال 520،000 ريال</t>
  </si>
  <si>
    <t>قرارداد اختيار معامله خريد واحدهاي سرمايه گذاري صندوق طلاي لوتوس سررسيد مهر ماه 1404 با قيمت اعمال 460،000 ريال</t>
  </si>
  <si>
    <t>قرارداد اختيار معامله خريد واحدهاي سرمايه گذاري صندوق طلاي لوتوس سررسيد مهر ماه 1404 با قيمت اعمال 580،000 ريال</t>
  </si>
  <si>
    <t>قرارداد آتي شمش طلاي خام 995 تحويل آبان ماه 1404</t>
  </si>
  <si>
    <t>قرارداد اختيار معامله خريد واحدهاي سرمايه گذاري صندوق طلاي لوتوس سررسيد مهر ماه 1404 با قيمت اعمال 660،000 ريال</t>
  </si>
  <si>
    <t>قرارداد آتي گواهي سپرده نقره تحويل آذر ماه 1404</t>
  </si>
  <si>
    <t>قرارداد اختيار معامله خريد واحدهاي سرمايه گذاري صندوق طلاي لوتوس سررسيد مهر ماه 1404 با قيمت اعمال 620،000 ريال</t>
  </si>
  <si>
    <t>قرارداد آتي شمش طلاي خام 995 تحويل بهمن ماه 1404</t>
  </si>
  <si>
    <t>قرارداد آتي صندوق طلاي لوتوس تحويل دي ماه 1404</t>
  </si>
  <si>
    <t>قرارداد آتي گواهي سپرده نقره تحويل اسفند ماه 1404</t>
  </si>
  <si>
    <t>قرارداد اختيار معامله خريد واحدهاي سرمايه گذاري صندوق طلاي لوتوس سررسيد دي ماه 1404 با قيمت اعمال 450،000 ريال</t>
  </si>
  <si>
    <t>قرارداد اختيار معامله خريد واحدهاي سرمايه گذاري صندوق طلاي لوتوس سررسيد دي ماه 1404 با قيمت اعمال 500،000 ريال</t>
  </si>
  <si>
    <t>قرارداد اختيار معامله خريد واحدهاي سرمايه گذاري صندوق طلاي لوتوس سررسيد دي ماه 1404 با قيمت اعمال 550،000 ريال</t>
  </si>
  <si>
    <t>قرارداد اختيار معامله خريد واحدهاي سرمايه گذاري صندوق طلاي لوتوس سررسيد دي ماه 1404 با قيمت اعمال 600،000 ريال</t>
  </si>
  <si>
    <t>قرارداد آتي شمش طلاي خام 995 تحويل ارديبهشت ماه 1405</t>
  </si>
  <si>
    <t>قرارداد آتي گواهي سپرده نقره تحويل خرداد ماه 1405</t>
  </si>
  <si>
    <t>قرارداد اختيار معامله خريد واحدهاي سرمايه گذاري صندوق طلاي لوتوس سررسيد فروردين ماه 1405 با قيمت اعمال 1،000،000 ريال</t>
  </si>
  <si>
    <t>قرارداد اختيار معامله خريد واحدهاي سرمايه گذاري صندوق طلاي لوتوس سررسيد فروردين ماه 1405 با قيمت اعمال 900،000 ريال</t>
  </si>
  <si>
    <t>قرارداد اختيار معامله خريد واحدهاي سرمايه گذاري صندوق طلاي لوتوس سررسيد فروردين ماه 1405 با قيمت اعمال 800،000 ريال</t>
  </si>
  <si>
    <t>قرارداد اختيار معامله خريد واحدهاي سرمايه گذاري صندوق طلاي لوتوس سررسيد دي ماه 1404 با قيمت اعمال 800،000 ريال</t>
  </si>
  <si>
    <t>قرارداد آتي شمش طلاي خام 995 تحويل مرداد ماه 1405</t>
  </si>
  <si>
    <t>قرارداد آتي گواهي سپرده نقره تحويل شهريور ماه 1405</t>
  </si>
  <si>
    <t>قرارداد اختيار معامله خريد واحدهاي سرمايه گذاري صندوق طلاي لوتوس سررسيد دي ماه 1404 با قيمت اعمال 1،000،000 ريال</t>
  </si>
  <si>
    <t>قرارداد اختيار معامله خريد واحدهاي سرمايه گذاري صندوق طلاي لوتوس سررسيد دي ماه 1404 با قيمت اعمال 650،000 ريال</t>
  </si>
  <si>
    <t>قرارداد اختيار معامله خريد واحدهاي سرمايه گذاري صندوق طلاي لوتوس سررسيد فروردين ماه 1405 با قيمت اعمال 1،100،000 ريال</t>
  </si>
  <si>
    <t>قرارداد اختيار معامله خريد واحدهاي سرمايه گذاري صندوق طلاي لوتوس سررسيد فروردين ماه 1405 با قيمت اعمال 1،200،000 ريال</t>
  </si>
  <si>
    <t>قرارداد آتي گواهي سپرده نقره تحويل آذر ماه 1405</t>
  </si>
  <si>
    <t>قرارداد اختيار معامله خريد واحدهاي سرمايه گذاري صندوق طلاي لوتوس سررسيد دي ماه 1404 با قيمت اعمال 900،000 ريال</t>
  </si>
  <si>
    <t>قرارداد اختيار معامله خريد واحدهاي سرمايه گذاري صندوق طلاي لوتوس سررسيد دي ماه 1404 با قيمت اعمال 700،000 ريال</t>
  </si>
  <si>
    <t>قرارداد آتي صندوق طلاي لوتوس تحويل مهر ماه 1405</t>
  </si>
  <si>
    <t>قرارداد آتي گواهي سپرده نقره تحويل اسفند ماه 1405</t>
  </si>
  <si>
    <t>قرارداد اختيار معامله خريد واحدهاي سرمايه گذاري صندوق طلاي لوتوس سررسيد فروردين ماه 1405 با قيمت اعمال 1،300،000 ريال</t>
  </si>
  <si>
    <t>قرارداد اختيار معامله خريد واحدهاي سرمايه گذاري صندوق طلاي لوتوس سررسيد فروردين ماه 1405 با قيمت اعمال 1،400،000 ريال</t>
  </si>
  <si>
    <t>قرارداد اختيار معامله خريد واحدهاي سرمايه گذاري صندوق طلاي لوتوس سررسيد فروردين ماه 1405 با قيمت اعمال 1،500،000 ريال</t>
  </si>
  <si>
    <t>قرارداد اختيار معامله خريد واحدهاي سرمايه گذاري صندوق طلاي لوتوس سررسيد فروردين ماه 1405 با قيمت اعمال 700،000 ريال</t>
  </si>
  <si>
    <t>قرارداد آتي شمش طلاي خام 995 تحويل آبان ماه 1405</t>
  </si>
  <si>
    <t>نيرو محركه</t>
  </si>
  <si>
    <t>سايپا آذين</t>
  </si>
  <si>
    <t>تامين سرمايه لوتوس پارسيان</t>
  </si>
  <si>
    <t>بيمه اتكايي آواي پارس70% تاديه</t>
  </si>
  <si>
    <t>الكتريك خودرو</t>
  </si>
  <si>
    <t>كمك فنر ايندامين</t>
  </si>
  <si>
    <t>سرمايه گذاري سايپا</t>
  </si>
  <si>
    <t>سايپا</t>
  </si>
  <si>
    <t>صندوق س. ثروت آفرين پارسيان-س</t>
  </si>
  <si>
    <t>بورس اوراق بهادار تهران</t>
  </si>
  <si>
    <t>صندوق س.اعتماد داريك-د</t>
  </si>
  <si>
    <t>رايان سايپا</t>
  </si>
  <si>
    <t>صندوق س.اعتماد آفرين پارسيان-د</t>
  </si>
  <si>
    <t>ايران خودرو ديزل</t>
  </si>
  <si>
    <t>ملي مس</t>
  </si>
  <si>
    <t>صندوق س. كالاي پارسيان</t>
  </si>
  <si>
    <t>ليزينگ ايرانيان</t>
  </si>
  <si>
    <t>ايران خودرو</t>
  </si>
  <si>
    <t>صندوق س. نشان هامرز-د</t>
  </si>
  <si>
    <t>ماليبل</t>
  </si>
  <si>
    <t>صندوق انديشه ورزان صباتامين -د</t>
  </si>
  <si>
    <t>سايپاشيشه</t>
  </si>
  <si>
    <t>فنرسازي زر</t>
  </si>
  <si>
    <t>ليزينگ غدير</t>
  </si>
  <si>
    <t>اشتاد ايران</t>
  </si>
  <si>
    <t>ليزينگ پارسيان</t>
  </si>
  <si>
    <t>آکورد-مشارکت ETF</t>
  </si>
  <si>
    <t>شيميايي رنگين</t>
  </si>
  <si>
    <t>ص.س.درآمد ثابت كيميا-د</t>
  </si>
  <si>
    <t>بيمه پارسيان</t>
  </si>
  <si>
    <t>زامياد</t>
  </si>
  <si>
    <t>صندوق س. ارزش پاداش-د</t>
  </si>
  <si>
    <t>گسترش خودرو</t>
  </si>
  <si>
    <t>صندوق س ياقوت آگاه-ثابت</t>
  </si>
  <si>
    <t>تجارت الكترونيك پارسيان</t>
  </si>
  <si>
    <t>صندوق س.درآمدثابت شميم تابان-د</t>
  </si>
  <si>
    <t>پارس خودرو</t>
  </si>
  <si>
    <t>صندوق س. نوع دوم نو ويرا -د</t>
  </si>
  <si>
    <t>رادياتور</t>
  </si>
  <si>
    <t>صندوق س.درآمد ثابت پاسارگاد-د</t>
  </si>
  <si>
    <t>مخابرات</t>
  </si>
  <si>
    <t>صندوق س.درآمد ثابت كارآمد-د</t>
  </si>
  <si>
    <t>سرمايه گذاري رنا</t>
  </si>
  <si>
    <t>صندوق س زمرد كوروش-ثابت</t>
  </si>
  <si>
    <t>پلاسكوكار</t>
  </si>
  <si>
    <t>صندوق س. ثبات ويستا -د</t>
  </si>
  <si>
    <t>تجارت الكترونيك پارسيان كيش</t>
  </si>
  <si>
    <t>ص.س.درآمد ثابت اطمينان هيوا-د</t>
  </si>
  <si>
    <t>محورسازان</t>
  </si>
  <si>
    <t>چرخشگر</t>
  </si>
  <si>
    <t>صندوق س.رشد پايدار-د</t>
  </si>
  <si>
    <t>بورس كالاي ايران</t>
  </si>
  <si>
    <t>ص.س. درآمد ثابت پايش-د</t>
  </si>
  <si>
    <t>سرمايه گذاري سليم</t>
  </si>
  <si>
    <t>صندوق س. آوند مفيد-د</t>
  </si>
  <si>
    <t>قطعات اتومبيل</t>
  </si>
  <si>
    <t>رايان هم افزا</t>
  </si>
  <si>
    <t>صندوق س توسعه فولاد- ثابت</t>
  </si>
  <si>
    <t>مرابحه سوليكو كاله لوتوس051117</t>
  </si>
  <si>
    <t>فولاد خوزستان</t>
  </si>
  <si>
    <t>صندوق سرمايه گذاري آرامش-ثابت</t>
  </si>
  <si>
    <t>مرابحه عام دولت252-ش.خ070905</t>
  </si>
  <si>
    <t>ص.س.درآمد ثابت اكسيژن-د</t>
  </si>
  <si>
    <t>صندوق س. درين بها بازار-د</t>
  </si>
  <si>
    <t>صكوك اجاره كگل0509-بدون ضامن</t>
  </si>
  <si>
    <t>صندوق س.سپهرسودمند سينا-د</t>
  </si>
  <si>
    <t>صكوك اجاره فارس730-بدون ضامن</t>
  </si>
  <si>
    <t>صكوك اجاره ملي412-6 ماهه18%</t>
  </si>
  <si>
    <t>مرابحه عام دولت259-ش.خ070502</t>
  </si>
  <si>
    <t>مرابحه عام دولت115-ش.خ060630</t>
  </si>
  <si>
    <t>مرابحه مقدم-لوتوس071128</t>
  </si>
  <si>
    <t>صكوك مرابحه بهمن 502-3ماهه18%</t>
  </si>
  <si>
    <t>مرابحه ذوب و نوردكرمان14060814</t>
  </si>
  <si>
    <t>مرابحه عام دولت202-ش.خ060530</t>
  </si>
  <si>
    <t>اجاره تابان فرداكاردان14050803</t>
  </si>
  <si>
    <t>صكوك مرابحه كگل0711-3ماهه23%</t>
  </si>
  <si>
    <t>صكوك اجاره فولاد52-بدون ضامن</t>
  </si>
  <si>
    <t>سلف موازي گازمايع كنگان052</t>
  </si>
  <si>
    <t>صكوك اجاره فارس804-بدون ضامن</t>
  </si>
  <si>
    <t>مرابحه عام دولت228-ش.خ070521</t>
  </si>
  <si>
    <t>مرابحه عام دولت135-ش.خ061229</t>
  </si>
  <si>
    <t>مرابحه پكاشيمي-لوتوس071219</t>
  </si>
  <si>
    <t>صكوك اجاره فارس084-بدون ضامن</t>
  </si>
  <si>
    <t>صكوك مرابحه پتاير073-بدون ضامن</t>
  </si>
  <si>
    <t>صكوك مرابحه فخوز0042</t>
  </si>
  <si>
    <t>مرابحه عام دولت194-ش.خ060504</t>
  </si>
  <si>
    <t>مرابحه عام دولت280-ش.خ080318</t>
  </si>
  <si>
    <t>مرابحه عام دولت263-ش.خ070223</t>
  </si>
  <si>
    <t>مرابحه عام دولت240-ش.خ060929</t>
  </si>
  <si>
    <t>مرابحه عام دولت265-ش.خ070430</t>
  </si>
  <si>
    <t>مرابحه عام دولت239-ش.خ070922</t>
  </si>
  <si>
    <t>مرابحه عام دولت162-ش.خ050329</t>
  </si>
  <si>
    <t>سلف پلي اتيلن سبك فيلم</t>
  </si>
  <si>
    <t>مرابحه ايران ريس البرز080608</t>
  </si>
  <si>
    <t>صكوك مرابحه كسرا612-3ماهه23%</t>
  </si>
  <si>
    <t>مرابحه عام دولت140-ش.خ050504</t>
  </si>
  <si>
    <t>اجاره تابان لوتوس14041015</t>
  </si>
  <si>
    <t>صكوك اجاره اخابر611-3ماهه23%</t>
  </si>
  <si>
    <t>اجاره اهداف لوتوس 14070531</t>
  </si>
  <si>
    <t>گواهی سپرده پیوسته شمش نقره 999.9</t>
  </si>
  <si>
    <t>گواهی سپرده پیوسته شمش طلای +995</t>
  </si>
  <si>
    <t>بيمه اتكايي آواي پارس</t>
  </si>
  <si>
    <t>1405/01/31</t>
  </si>
  <si>
    <t>1405/03/05</t>
  </si>
  <si>
    <t>1405/01/30</t>
  </si>
  <si>
    <t>1405/01/26</t>
  </si>
  <si>
    <t>تجارت الکترونیک پارسیان</t>
  </si>
  <si>
    <t>1404/06/22</t>
  </si>
  <si>
    <t>1404/10/28</t>
  </si>
  <si>
    <t>1405/03/27</t>
  </si>
  <si>
    <t>1405/01/29</t>
  </si>
  <si>
    <t>1405/05/31</t>
  </si>
  <si>
    <t>1407/05/31</t>
  </si>
  <si>
    <t>1405/05/03</t>
  </si>
  <si>
    <t>1405/08/03</t>
  </si>
  <si>
    <t>1405/05/14</t>
  </si>
  <si>
    <t>1406/11/14</t>
  </si>
  <si>
    <t>1405/04/30</t>
  </si>
  <si>
    <t>1408/04/30</t>
  </si>
  <si>
    <t>1405/06/07</t>
  </si>
  <si>
    <t>1407/03/07</t>
  </si>
  <si>
    <t>1405/06/24</t>
  </si>
  <si>
    <t>1405/12/24</t>
  </si>
  <si>
    <t>-</t>
  </si>
  <si>
    <t>1404/12/23</t>
  </si>
  <si>
    <t>1405/06/19</t>
  </si>
  <si>
    <t>1406/12/19</t>
  </si>
  <si>
    <t>1405/05/20</t>
  </si>
  <si>
    <t>1407/11/20</t>
  </si>
  <si>
    <t>1405/06/06</t>
  </si>
  <si>
    <t>1407/03/06</t>
  </si>
  <si>
    <t>1405/06/08</t>
  </si>
  <si>
    <t>1408/06/08</t>
  </si>
  <si>
    <t>1406/08/14</t>
  </si>
  <si>
    <t>1405/05/17</t>
  </si>
  <si>
    <t>1405/11/17</t>
  </si>
  <si>
    <t>1405/06/30</t>
  </si>
  <si>
    <t>1406/06/30</t>
  </si>
  <si>
    <t>1405/06/29</t>
  </si>
  <si>
    <t>1406/12/29</t>
  </si>
  <si>
    <t>1405/05/04</t>
  </si>
  <si>
    <t>1405/03/29</t>
  </si>
  <si>
    <t>1405/04/04</t>
  </si>
  <si>
    <t>1406/05/04</t>
  </si>
  <si>
    <t>1405/05/21</t>
  </si>
  <si>
    <t>1407/05/21</t>
  </si>
  <si>
    <t>1405/07/22</t>
  </si>
  <si>
    <t>1407/09/22</t>
  </si>
  <si>
    <t>1405/07/29</t>
  </si>
  <si>
    <t>1406/09/29</t>
  </si>
  <si>
    <t>1405/09/05</t>
  </si>
  <si>
    <t>1407/09/05</t>
  </si>
  <si>
    <t>1405/04/02</t>
  </si>
  <si>
    <t>1407/05/02</t>
  </si>
  <si>
    <t>1405/04/23</t>
  </si>
  <si>
    <t>1407/02/23</t>
  </si>
  <si>
    <t>1407/04/30</t>
  </si>
  <si>
    <t>1405/05/28</t>
  </si>
  <si>
    <t>1407/11/28</t>
  </si>
  <si>
    <t>1407/12/19</t>
  </si>
  <si>
    <t>1404/10/15</t>
  </si>
  <si>
    <t>1405/06/02</t>
  </si>
  <si>
    <t>1405/09/02</t>
  </si>
  <si>
    <t>1405/02/17</t>
  </si>
  <si>
    <t>1404/12/08</t>
  </si>
  <si>
    <t>1405/05/30</t>
  </si>
  <si>
    <t>1406/05/30</t>
  </si>
  <si>
    <t>1405/06/18</t>
  </si>
  <si>
    <t>1408/03/18</t>
  </si>
  <si>
    <t>ارزش دفتری برابر است با میانگین موزون خالص ارزش فروش هر سهم/ورقه در ابتدای دوره با خرید طی دوره ضربدر تعداد در پایان دوره</t>
  </si>
  <si>
    <t>صنايع توليدي اشتاد ايران‌</t>
  </si>
  <si>
    <t xml:space="preserve">قرارداد آتی شمش طلای خام 995 تحویل آبان ماه 1404                                                    </t>
  </si>
  <si>
    <t>بلی</t>
  </si>
  <si>
    <t>فرابورس</t>
  </si>
  <si>
    <t>1403/11/28</t>
  </si>
  <si>
    <t/>
  </si>
  <si>
    <t xml:space="preserve">قرارداد آتی شمش طلای خام 995 تحویل آبان ماه 1405                                                    </t>
  </si>
  <si>
    <t xml:space="preserve">قرارداد آتی شمش طلای خام 995 تحویل اردیبهشت ماه 1405                                                </t>
  </si>
  <si>
    <t>بورس</t>
  </si>
  <si>
    <t>1403/03/06</t>
  </si>
  <si>
    <t xml:space="preserve">قرارداد آتی شمش طلای خام 995 تحویل بهمن ماه 1404                                                    </t>
  </si>
  <si>
    <t xml:space="preserve">قرارداد آتی شمش طلای خام 995 تحویل مرداد ماه 1405                                                   </t>
  </si>
  <si>
    <t>1404/05/21</t>
  </si>
  <si>
    <t xml:space="preserve">قرارداد آتی صندوق طلای لوتوس تحویل دی ماه 1404                                                      </t>
  </si>
  <si>
    <t>1404/10/23</t>
  </si>
  <si>
    <t xml:space="preserve">قرارداد آتی صندوق طلای لوتوس تحویل مهر ماه 1405                                                     </t>
  </si>
  <si>
    <t>1401/11/17</t>
  </si>
  <si>
    <t xml:space="preserve">قرارداد آتی گواهی سپرده نقره تحویل آذر ماه 1404                                                     </t>
  </si>
  <si>
    <t xml:space="preserve">قرارداد آتی گواهی سپرده نقره تحویل آذر ماه 1405                                                     </t>
  </si>
  <si>
    <t>1404/10/30</t>
  </si>
  <si>
    <t xml:space="preserve">قرارداد آتی گواهی سپرده نقره تحویل اسفند ماه 1404                                                   </t>
  </si>
  <si>
    <t>1404/06/08</t>
  </si>
  <si>
    <t xml:space="preserve">قرارداد آتی گواهی سپرده نقره تحویل اسفند ماه 1405                                                   </t>
  </si>
  <si>
    <t>1401/08/03</t>
  </si>
  <si>
    <t xml:space="preserve">قرارداد آتی گواهی سپرده نقره تحویل خرداد ماه 1405                                                   </t>
  </si>
  <si>
    <t>1404/09/05</t>
  </si>
  <si>
    <t xml:space="preserve">قرارداد آتی گواهی سپرده نقره تحویل شهریور ماه 1404                                                  </t>
  </si>
  <si>
    <t>1402/07/04</t>
  </si>
  <si>
    <t xml:space="preserve">قرارداد آتی گواهی سپرده نقره تحویل شهریور ماه 1405                                                  </t>
  </si>
  <si>
    <t>1401/08/14</t>
  </si>
  <si>
    <t xml:space="preserve">قرارداد اختیار معامله خرید شمش نقره سررسید آذر ماه 1405 با قیمت اعمال 2,700,000 ریال                                                                  </t>
  </si>
  <si>
    <t xml:space="preserve">قرارداد اختیار معامله خرید شمش نقره سررسید آذر ماه 1405 با قیمت اعمال 3,000,000 ریال                                                                  </t>
  </si>
  <si>
    <t>1404/04/30</t>
  </si>
  <si>
    <t xml:space="preserve">قرارداد اختیار معامله خرید شمش نقره سررسید آذر ماه 1405 با قیمت اعمال 3,300,000 ریال                                                                  </t>
  </si>
  <si>
    <t>1404/10/02</t>
  </si>
  <si>
    <t xml:space="preserve">قرارداد اختیار معامله خرید شمش نقره سررسید آذر ماه 1405 با قیمت اعمال 3,900,000 ریال                                                                  </t>
  </si>
  <si>
    <t>1402/06/29</t>
  </si>
  <si>
    <t xml:space="preserve">قرارداد اختیار معامله خرید شمش نقره سررسید شهریور ماه 1405 با قیمت اعمال 3,500,000 ریال                                                               </t>
  </si>
  <si>
    <t>1403/03/07</t>
  </si>
  <si>
    <t xml:space="preserve">قرارداد اختیار معامله خرید شمش نقره سررسید شهریور ماه 1405 با قیمت اعمال 4,000,000 ریال                                                               </t>
  </si>
  <si>
    <t>1401/12/24</t>
  </si>
  <si>
    <t xml:space="preserve">قرارداد اختیار معامله خرید شمش نقره سررسید شهریور ماه 1405 با قیمت اعمال 4,500,000 ریال                                                               </t>
  </si>
  <si>
    <t>1403/05/31</t>
  </si>
  <si>
    <t xml:space="preserve">قرارداد اختیار معامله خرید واحدهای سرمایه گذاری صندوق طلای لوتوس سررسید تیر ماه 1405 با قیمت اعمال 1،100،000 ریال                                     </t>
  </si>
  <si>
    <t>1403/09/28</t>
  </si>
  <si>
    <t xml:space="preserve">قرارداد اختیار معامله خرید واحدهای سرمایه گذاری صندوق طلای لوتوس سررسید تیر ماه 1405 با قیمت اعمال 1،300،000 ریال                                     </t>
  </si>
  <si>
    <t>1405/03/28</t>
  </si>
  <si>
    <t xml:space="preserve">قرارداد اختیار معامله خرید واحدهای سرمایه گذاری صندوق طلای لوتوس سررسید تیر ماه 1405 با قیمت اعمال 1،500،000 ریال                                     </t>
  </si>
  <si>
    <t>1403/03/29</t>
  </si>
  <si>
    <t xml:space="preserve">قرارداد اختیار معامله خرید واحدهای سرمایه گذاری صندوق طلای لوتوس سررسید تیر ماه 1405 با قیمت اعمال 1،700،000 ریال                                     </t>
  </si>
  <si>
    <t>1401/06/30</t>
  </si>
  <si>
    <t xml:space="preserve">قرارداد اختیار معامله خرید واحدهای سرمایه گذاری صندوق طلای لوتوس سررسید تیر ماه 1405 با قیمت اعمال 1،900،000 ریال                                     </t>
  </si>
  <si>
    <t>1403/11/20</t>
  </si>
  <si>
    <t xml:space="preserve">قرارداد اختیار معامله خرید واحدهای سرمایه گذاری صندوق طلای لوتوس سررسید تیر ماه 1405 با قیمت اعمال 700،000 ریال                                       </t>
  </si>
  <si>
    <t>1403/10/04</t>
  </si>
  <si>
    <t xml:space="preserve">قرارداد اختیار معامله خرید واحدهای سرمایه گذاری صندوق طلای لوتوس سررسید تیر ماه 1405 با قیمت اعمال 900،000 ریال                                       </t>
  </si>
  <si>
    <t xml:space="preserve">قرارداد اختیار معامله خرید واحدهای سرمایه گذاری صندوق طلای لوتوس سررسید دی ماه 1405 با قیمت اعمال 1,100,000 ریال                                      </t>
  </si>
  <si>
    <t>1404/07/29</t>
  </si>
  <si>
    <t xml:space="preserve">قرارداد اختیار معامله خرید واحدهای سرمایه گذاری صندوق طلای لوتوس سررسید دی ماه 1405 با قیمت اعمال 1,300,000 ریال                                      </t>
  </si>
  <si>
    <t>1402/12/19</t>
  </si>
  <si>
    <t xml:space="preserve">قرارداد اختیار معامله خرید واحدهای سرمایه گذاری صندوق طلای لوتوس سررسید دی ماه 1405 با قیمت اعمال 1,700,000 ریال                                      </t>
  </si>
  <si>
    <t xml:space="preserve">قرارداد اختیار معامله خرید واحدهای سرمایه گذاری صندوق طلای لوتوس سررسید دی ماه 1405 با قیمت اعمال 1,900,000 ریال                                      </t>
  </si>
  <si>
    <t>1404/07/22</t>
  </si>
  <si>
    <t xml:space="preserve">قرارداد اختیار معامله خرید واحدهای سرمایه گذاری صندوق طلای لوتوس سررسید دی ماه 1405 با قیمت اعمال 900,000 ریال                                        </t>
  </si>
  <si>
    <t xml:space="preserve">قرارداد اختیار معامله خرید واحدهای سرمایه گذاری صندوق طلای لوتوس سررسید مهر ماه 1405 با قیمت اعمال 1,000,000 ریال                                     </t>
  </si>
  <si>
    <t>1402/11/14</t>
  </si>
  <si>
    <t xml:space="preserve">قرارداد اختیار معامله خرید واحدهای سرمایه گذاری صندوق طلای لوتوس سررسید مهر ماه 1405 با قیمت اعمال 1,200,000 ریال                                     </t>
  </si>
  <si>
    <t>1403/12/19</t>
  </si>
  <si>
    <t xml:space="preserve">قرارداد اختیار معامله خرید واحدهای سرمایه گذاری صندوق طلای لوتوس سررسید مهر ماه 1405 با قیمت اعمال 1,400,000 ریال                                     </t>
  </si>
  <si>
    <t xml:space="preserve">قرارداد اختیار معامله خرید واحدهای سرمایه گذاری صندوق طلای لوتوس سررسید مهر ماه 1405 با قیمت اعمال 1,600,000 ریال                                     </t>
  </si>
  <si>
    <t xml:space="preserve">قرارداد اختیار معامله خرید واحدهای سرمایه گذاری صندوق طلای لوتوس سررسید مهر ماه 1405 با قیمت اعمال 1,800,000 ریال                                     </t>
  </si>
  <si>
    <t xml:space="preserve">قرارداد اختیار معامله خرید واحدهای سرمایه گذاری صندوق طلای لوتوس سررسید مهر ماه 1405 با قیمت اعمال 2,000,000 ریال                                     </t>
  </si>
  <si>
    <t xml:space="preserve">قرارداد اختیار معامله خرید واحدهای سرمایه گذاری صندوق طلای لوتوس سررسید مهر ماه 1405 با قیمت اعمال 800,000 ریال                                       </t>
  </si>
  <si>
    <t>گسترش خودرو (تقدم)</t>
  </si>
  <si>
    <t xml:space="preserve">گواهی سپرده پیوسته شمش طلای +995                                                                                                                      </t>
  </si>
  <si>
    <t xml:space="preserve">گواهی سپرده پیوسته شمش نقره 999.9                                                                                                                     </t>
  </si>
  <si>
    <t>قرارداد اختیار معامله خرید واحدهای سرمایه گذاری صندوق طلای لوتوس سررسید دی ماه 1404 با قیمت اعمال 600،000 ریال</t>
  </si>
  <si>
    <t>قرارداد اختیار معامله خرید واحدهای سرمایه گذاری صندوق طلای لوتوس سررسید فروردین ماه 1405 با قیمت اعمال 1،300،000 ریال</t>
  </si>
  <si>
    <t>قرارداد اختیار معامله خرید واحدهای سرمایه گذاری صندوق طلای لوتوس سررسید فروردین ماه 1405 با قیمت اعمال 700،000 ریال</t>
  </si>
  <si>
    <t>قرارداد اختیار معامله خرید واحدهای سرمایه گذاری صندوق طلای لوتوس سررسید مهر ماه 1405 با قیمت اعمال 2,000,000 ریال</t>
  </si>
  <si>
    <t>قرارداد اختیار معامله خرید شمش نقره سررسید شهریور ماه 1405 با قیمت اعمال 3,500,000 ریال</t>
  </si>
  <si>
    <t>قرارداد اختیار معامله خرید شمش نقره سررسید آذر ماه 1405 با قیمت اعمال 3,300,000 ریال</t>
  </si>
  <si>
    <t>قرارداد اختیار معامله خرید شمش نقره سررسید آذر ماه 1405 با قیمت اعمال 3,900,000 ریال</t>
  </si>
  <si>
    <t>قرارداد اختیار معامله خرید واحدهای سرمایه گذاری صندوق طلای لوتوس سررسید مهر ماه 1404 با قیمت اعمال 490،000 ریال</t>
  </si>
  <si>
    <t>قرارداد اختیار معامله خرید واحدهای سرمایه گذاری صندوق طلای لوتوس سررسید فروردین ماه 1405 با قیمت اعمال 900،000 ریال</t>
  </si>
  <si>
    <t>قرارداد اختیار معامله خرید واحدهای سرمایه گذاری صندوق طلای لوتوس سررسید فروردین ماه 1405 با قیمت اعمال 1،100،000 ریال</t>
  </si>
  <si>
    <t>قرارداد اختیار معامله خرید واحدهای سرمایه گذاری صندوق طلای لوتوس سررسید فروردین ماه 1405 با قیمت اعمال 1،200،000 ریال</t>
  </si>
  <si>
    <t>قرارداد اختیار معامله خرید واحدهای سرمایه گذاری صندوق طلای لوتوس سررسید مهر ماه 1405 با قیمت اعمال 800,000 ریال</t>
  </si>
  <si>
    <t>قرارداد اختیار معامله خرید واحدهای سرمایه گذاری صندوق طلای لوتوس سررسید دی ماه 1404 با قیمت اعمال 800،000 ریال</t>
  </si>
  <si>
    <t>قرارداد اختیار معامله خرید واحدهای سرمایه گذاری صندوق طلای لوتوس سررسید مهر ماه 1405 با قیمت اعمال 1,400,000 ریال</t>
  </si>
  <si>
    <t>قرارداد اختیار معامله خرید واحدهای سرمایه گذاری صندوق طلای لوتوس سررسید مهر ماه 1405 با قیمت اعمال 1,000,000 ریال</t>
  </si>
  <si>
    <t>قرارداد اختیار معامله خرید شمش نقره سررسید شهریور ماه 1405 با قیمت اعمال 4,500,000 ریال</t>
  </si>
  <si>
    <t>قرارداد اختیار معامله خرید واحدهای سرمایه گذاری صندوق طلای لوتوس سررسید تیر ماه 1405 با قیمت اعمال 700،000 ریال</t>
  </si>
  <si>
    <t>قرارداد اختیار معامله خرید واحدهای سرمایه گذاری صندوق طلای لوتوس سررسید فروردین ماه 1405 با قیمت اعمال 1،000،000 ریال</t>
  </si>
  <si>
    <t>قرارداد اختیار معامله خرید واحدهای سرمایه گذاری صندوق طلای لوتوس سررسید دی ماه 1404 با قیمت اعمال 500،000 ریال</t>
  </si>
  <si>
    <t>قرارداد اختیار معامله خرید واحدهای سرمایه گذاری صندوق طلای لوتوس سررسید دی ماه 1404 با قیمت اعمال 450،000 ریال</t>
  </si>
  <si>
    <t>قرارداد اختیار معامله خرید واحدهای سرمایه گذاری صندوق طلای لوتوس سررسید تیر ماه 1405 با قیمت اعمال 1،500،000 ریال</t>
  </si>
  <si>
    <t>قرارداد اختیار معامله خرید واحدهای سرمایه گذاری صندوق طلای لوتوس سررسید تیر ماه 1405 با قیمت اعمال 1،100،000 ریال</t>
  </si>
  <si>
    <t>قرارداد اختیار معامله خرید واحدهای سرمایه گذاری صندوق طلای لوتوس سررسید مهر ماه 1405 با قیمت اعمال 1,600,000 ریال</t>
  </si>
  <si>
    <t>قرارداد اختیار معامله خرید واحدهای سرمایه گذاری صندوق طلای لوتوس سررسید دی ماه 1405 با قیمت اعمال 1,900,000 ریال</t>
  </si>
  <si>
    <t>قرارداد اختیار معامله خرید شمش نقره سررسید شهریور ماه 1405 با قیمت اعمال 4,000,000 ریال</t>
  </si>
  <si>
    <t>قرارداد اختیار معامله خرید شمش نقره سررسید خرداد ماه 1405 با قیمت اعمال 3,000,000 ریال</t>
  </si>
  <si>
    <t>قرارداد اختیار معامله خرید واحدهای سرمایه گذاری صندوق طلای لوتوس سررسید مهر ماه 1404 با قیمت اعمال 460،000 ریال</t>
  </si>
  <si>
    <t>قرارداد اختیار معامله خرید واحدهای سرمایه گذاری صندوق طلای لوتوس سررسید فروردین ماه 1405 با قیمت اعمال 1،500،000 ریال</t>
  </si>
  <si>
    <t>قرارداد اختیار معامله خرید واحدهای سرمایه گذاری صندوق طلای لوتوس سررسید دی ماه 1405 با قیمت اعمال 1,300,000 ریال</t>
  </si>
  <si>
    <t>قرارداد اختیار معامله خرید واحدهای سرمایه گذاری صندوق طلای لوتوس سررسید دی ماه 1404 با قیمت اعمال 550،000 ریال</t>
  </si>
  <si>
    <t>قرارداد اختیار معامله خرید واحدهای سرمایه گذاری صندوق طلای لوتوس سررسید فروردین ماه 1405 با قیمت اعمال 800،000 ریال</t>
  </si>
  <si>
    <t>قرارداد اختیار معامله خرید واحدهای سرمایه گذاری صندوق طلای لوتوس سررسید دی ماه 1404 با قیمت اعمال 1،000،000 ریال</t>
  </si>
  <si>
    <t>قرارداد اختیار معامله خرید واحدهای سرمایه گذاری صندوق طلای لوتوس سررسید مهر ماه 1405 با قیمت اعمال 1,200,000 ریال</t>
  </si>
  <si>
    <t>قرارداد اختیار معامله خرید واحدهای سرمایه گذاری صندوق طلای لوتوس سررسید دی ماه 1405 با قیمت اعمال 1,100,000 ریال</t>
  </si>
  <si>
    <t>قرارداد اختیار معامله خرید شمش نقره سررسید آذر ماه 1405 با قیمت اعمال 3,000,000 ریال</t>
  </si>
  <si>
    <t>قرارداد اختیار معامله خرید شمش نقره سررسید آذر ماه 1405 با قیمت اعمال 2,700,000 ریال</t>
  </si>
  <si>
    <t>قرارداد اختیار معامله خرید واحدهای سرمایه گذاری صندوق طلای لوتوس سررسید دی ماه 1404 با قیمت اعمال 650،000 ریال</t>
  </si>
  <si>
    <t>قرارداد اختیار معامله خرید واحدهای سرمایه گذاری صندوق طلای لوتوس سررسید تیر ماه 1405 با قیمت اعمال 1،300،000 ریال</t>
  </si>
  <si>
    <t>قرارداد اختیار معامله خرید واحدهای سرمایه گذاری صندوق طلای لوتوس سررسید فروردین ماه 1405 با قیمت اعمال 1،400،000 ریال</t>
  </si>
  <si>
    <t>قرارداد اختیار معامله خرید واحدهای سرمایه گذاری صندوق طلای لوتوس سررسید تیر ماه 1405 با قیمت اعمال 1،900،000 ریال</t>
  </si>
  <si>
    <t>قرارداد اختیار معامله خرید واحدهای سرمایه گذاری صندوق طلای لوتوس سررسید تیر ماه 1405 با قیمت اعمال 1،700،000 ریال</t>
  </si>
  <si>
    <t>قرارداد اختیار معامله خرید واحدهای سرمایه گذاری صندوق طلای لوتوس سررسید مهر ماه 1405 با قیمت اعمال 1,800,000 ریال</t>
  </si>
  <si>
    <t>قرارداد اختیار معامله خرید واحدهای سرمایه گذاری صندوق طلای لوتوس سررسید دی ماه 1404 با قیمت اعمال 700،000 ریال</t>
  </si>
  <si>
    <t>قرارداد اختیار معامله خرید واحدهای سرمایه گذاری صندوق طلای لوتوس سررسید مهر ماه 1404 با قیمت اعمال 350،000 ریال</t>
  </si>
  <si>
    <t>قرارداد اختیار معامله خرید واحدهای سرمایه گذاری صندوق طلای لوتوس سررسید دی ماه 1404 با قیمت اعمال 900،000 ریال</t>
  </si>
  <si>
    <t>قرارداد اختیار معامله خرید واحدهای سرمایه گذاری صندوق طلای لوتوس سررسید دی ماه 1405 با قیمت اعمال 1,700,000 ریال</t>
  </si>
  <si>
    <t>قرارداد اختیار معامله خرید واحدهای سرمایه گذاری صندوق طلای لوتوس سررسید تیر ماه 1405 با قیمت اعمال 900،000 ریال</t>
  </si>
  <si>
    <t>اختیار معامله خرید</t>
  </si>
  <si>
    <t>موقعیت فروش</t>
  </si>
  <si>
    <t>1405/09/28</t>
  </si>
  <si>
    <t>1405/04/28</t>
  </si>
  <si>
    <t>1405/10/27</t>
  </si>
  <si>
    <t>قرارداد اختیار معامله خرید واحدهای سرمایه گذاری صندوق طلای لوتوس سررسید دی ماه 1405 با قیمت اعمال 900,000 ریال</t>
  </si>
  <si>
    <t>موقعیت خرید</t>
  </si>
  <si>
    <t>1405/07/25</t>
  </si>
  <si>
    <t>نماد</t>
  </si>
  <si>
    <t>SilverBar</t>
  </si>
  <si>
    <t>GoldBar</t>
  </si>
  <si>
    <t>1405/03/15</t>
  </si>
  <si>
    <t>2-1-سرمایه‌گذاری در واحدهای صندوق های سرمایه گذاری و اوراق مشتقه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</si>
</sst>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_-_ ;_ * #,##0\-_ ;_ * &quot;-&quot;??_-_ ;_ @_ "/>
    <numFmt numFmtId="165" formatCode="#,##0;[Red]\(#,##0\);0"/>
    <numFmt numFmtId="166" formatCode="0.00%;[Red]\(0.00%\);0%"/>
    <numFmt numFmtId="167" formatCode="_(* #,##0_);_(* \(#,##0\);_(* &quot;-&quot;??_);_(@_)"/>
  </numFmts>
  <fonts count="13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u/>
      <sz val="18"/>
      <name val="B Nazanin"/>
      <charset val="178"/>
    </font>
    <font>
      <sz val="11"/>
      <color theme="1"/>
      <name val="Calibri"/>
      <family val="2"/>
      <charset val="178"/>
      <scheme val="minor"/>
    </font>
    <font>
      <sz val="11"/>
      <color theme="0"/>
      <name val="B Nazanin"/>
      <charset val="178"/>
    </font>
    <font>
      <b/>
      <sz val="12"/>
      <color rgb="FF0062AC"/>
      <name val="B Nazanin"/>
      <charset val="178"/>
    </font>
    <font>
      <sz val="10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2" fillId="0" borderId="0" xfId="0" applyFont="1" applyAlignment="1">
      <alignment vertical="center" wrapText="1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2" fillId="0" borderId="0" xfId="0" applyFont="1" applyAlignment="1">
      <alignment horizontal="right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readingOrder="2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 wrapText="1" readingOrder="2"/>
    </xf>
    <xf numFmtId="164" fontId="5" fillId="0" borderId="0" xfId="1" applyNumberFormat="1" applyFont="1"/>
    <xf numFmtId="164" fontId="5" fillId="0" borderId="0" xfId="1" applyNumberFormat="1" applyFont="1" applyFill="1"/>
    <xf numFmtId="164" fontId="10" fillId="0" borderId="0" xfId="1" applyNumberFormat="1" applyFont="1" applyFill="1"/>
    <xf numFmtId="0" fontId="10" fillId="0" borderId="0" xfId="0" applyFont="1"/>
    <xf numFmtId="0" fontId="3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/>
    </xf>
    <xf numFmtId="165" fontId="12" fillId="0" borderId="0" xfId="0" applyNumberFormat="1" applyFont="1"/>
    <xf numFmtId="166" fontId="12" fillId="0" borderId="0" xfId="0" applyNumberFormat="1" applyFont="1"/>
    <xf numFmtId="165" fontId="12" fillId="0" borderId="6" xfId="0" applyNumberFormat="1" applyFont="1" applyBorder="1"/>
    <xf numFmtId="0" fontId="2" fillId="0" borderId="6" xfId="0" applyFont="1" applyBorder="1"/>
    <xf numFmtId="166" fontId="12" fillId="0" borderId="6" xfId="0" applyNumberFormat="1" applyFont="1" applyBorder="1"/>
    <xf numFmtId="0" fontId="11" fillId="0" borderId="2" xfId="0" applyFont="1" applyBorder="1" applyAlignment="1">
      <alignment vertical="center" readingOrder="2"/>
    </xf>
    <xf numFmtId="0" fontId="11" fillId="0" borderId="0" xfId="0" applyFont="1" applyAlignment="1">
      <alignment vertical="center" readingOrder="2"/>
    </xf>
    <xf numFmtId="0" fontId="1" fillId="0" borderId="6" xfId="0" applyFont="1" applyBorder="1" applyAlignment="1">
      <alignment horizontal="center"/>
    </xf>
    <xf numFmtId="0" fontId="12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center" vertical="center"/>
    </xf>
    <xf numFmtId="0" fontId="7" fillId="0" borderId="0" xfId="0" applyFont="1" applyAlignment="1"/>
    <xf numFmtId="165" fontId="12" fillId="0" borderId="0" xfId="0" applyNumberFormat="1" applyFont="1" applyAlignment="1">
      <alignment horizontal="left"/>
    </xf>
    <xf numFmtId="0" fontId="5" fillId="0" borderId="0" xfId="0" applyFont="1" applyAlignment="1">
      <alignment horizontal="right" vertical="center"/>
    </xf>
    <xf numFmtId="165" fontId="12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 wrapText="1" readingOrder="2"/>
    </xf>
    <xf numFmtId="0" fontId="7" fillId="0" borderId="0" xfId="0" applyFont="1" applyAlignment="1">
      <alignment vertical="center"/>
    </xf>
    <xf numFmtId="0" fontId="5" fillId="0" borderId="6" xfId="0" applyFont="1" applyBorder="1"/>
    <xf numFmtId="0" fontId="1" fillId="0" borderId="3" xfId="0" applyFont="1" applyBorder="1" applyAlignment="1">
      <alignment horizontal="center" vertical="center"/>
    </xf>
    <xf numFmtId="0" fontId="0" fillId="0" borderId="0" xfId="0"/>
    <xf numFmtId="165" fontId="2" fillId="0" borderId="0" xfId="0" applyNumberFormat="1" applyFont="1"/>
    <xf numFmtId="167" fontId="2" fillId="0" borderId="0" xfId="1" applyNumberFormat="1" applyFont="1"/>
    <xf numFmtId="167" fontId="2" fillId="0" borderId="0" xfId="0" applyNumberFormat="1" applyFont="1"/>
    <xf numFmtId="3" fontId="2" fillId="0" borderId="0" xfId="0" applyNumberFormat="1" applyFont="1"/>
    <xf numFmtId="165" fontId="12" fillId="0" borderId="0" xfId="0" applyNumberFormat="1" applyFont="1" applyFill="1"/>
    <xf numFmtId="166" fontId="12" fillId="0" borderId="0" xfId="0" applyNumberFormat="1" applyFont="1" applyFill="1"/>
    <xf numFmtId="0" fontId="2" fillId="0" borderId="0" xfId="0" applyFont="1" applyFill="1"/>
    <xf numFmtId="3" fontId="2" fillId="0" borderId="0" xfId="0" applyNumberFormat="1" applyFont="1" applyFill="1"/>
    <xf numFmtId="3" fontId="11" fillId="0" borderId="0" xfId="0" applyNumberFormat="1" applyFont="1" applyAlignment="1">
      <alignment vertical="center" readingOrder="2"/>
    </xf>
    <xf numFmtId="3" fontId="1" fillId="0" borderId="2" xfId="0" applyNumberFormat="1" applyFont="1" applyBorder="1" applyAlignment="1">
      <alignment readingOrder="2"/>
    </xf>
    <xf numFmtId="3" fontId="1" fillId="0" borderId="0" xfId="0" applyNumberFormat="1" applyFont="1" applyAlignment="1">
      <alignment readingOrder="2"/>
    </xf>
    <xf numFmtId="3" fontId="1" fillId="0" borderId="3" xfId="0" applyNumberFormat="1" applyFont="1" applyBorder="1"/>
    <xf numFmtId="3" fontId="1" fillId="0" borderId="0" xfId="0" applyNumberFormat="1" applyFont="1"/>
    <xf numFmtId="3" fontId="2" fillId="0" borderId="0" xfId="0" applyNumberFormat="1" applyFont="1" applyAlignment="1">
      <alignment vertical="center" wrapText="1" readingOrder="2"/>
    </xf>
    <xf numFmtId="3" fontId="2" fillId="0" borderId="0" xfId="0" applyNumberFormat="1" applyFont="1" applyAlignment="1">
      <alignment horizontal="center" vertical="center" readingOrder="2"/>
    </xf>
    <xf numFmtId="3" fontId="2" fillId="0" borderId="0" xfId="0" applyNumberFormat="1" applyFont="1" applyAlignment="1">
      <alignment horizontal="center" vertical="center" wrapText="1" readingOrder="2"/>
    </xf>
    <xf numFmtId="167" fontId="2" fillId="0" borderId="0" xfId="1" applyNumberFormat="1" applyFont="1" applyFill="1"/>
    <xf numFmtId="167" fontId="2" fillId="0" borderId="0" xfId="0" applyNumberFormat="1" applyFont="1" applyFill="1"/>
    <xf numFmtId="3" fontId="5" fillId="0" borderId="0" xfId="0" applyNumberFormat="1" applyFont="1"/>
    <xf numFmtId="167" fontId="11" fillId="0" borderId="0" xfId="1" applyNumberFormat="1" applyFont="1" applyAlignment="1">
      <alignment vertical="center" readingOrder="2"/>
    </xf>
    <xf numFmtId="167" fontId="5" fillId="0" borderId="0" xfId="1" applyNumberFormat="1" applyFont="1"/>
    <xf numFmtId="167" fontId="5" fillId="0" borderId="0" xfId="0" applyNumberFormat="1" applyFont="1"/>
    <xf numFmtId="167" fontId="2" fillId="0" borderId="0" xfId="1" applyNumberFormat="1" applyFont="1" applyAlignment="1">
      <alignment horizontal="center" vertical="center"/>
    </xf>
    <xf numFmtId="167" fontId="12" fillId="0" borderId="6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2"/>
    </xf>
    <xf numFmtId="165" fontId="12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readingOrder="2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right" vertical="center" readingOrder="2"/>
    </xf>
    <xf numFmtId="0" fontId="1" fillId="0" borderId="2" xfId="0" applyFont="1" applyBorder="1" applyAlignment="1">
      <alignment horizontal="center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165" fontId="12" fillId="0" borderId="0" xfId="0" applyNumberFormat="1" applyFont="1" applyAlignment="1">
      <alignment horizontal="center"/>
    </xf>
    <xf numFmtId="164" fontId="3" fillId="0" borderId="2" xfId="1" applyNumberFormat="1" applyFont="1" applyBorder="1" applyAlignment="1">
      <alignment horizontal="center" vertical="center" wrapText="1" readingOrder="2"/>
    </xf>
    <xf numFmtId="164" fontId="3" fillId="0" borderId="0" xfId="1" applyNumberFormat="1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541020</xdr:colOff>
      <xdr:row>1</xdr:row>
      <xdr:rowOff>68580</xdr:rowOff>
    </xdr:from>
    <xdr:to>
      <xdr:col>6</xdr:col>
      <xdr:colOff>572004</xdr:colOff>
      <xdr:row>11</xdr:row>
      <xdr:rowOff>138057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F9B52A-CED8-4694-A9B5-832199EB8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456796" y="68580"/>
          <a:ext cx="2469384" cy="1898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29D1-96DA-45B2-BD9E-C6286EED089B}">
  <dimension ref="A1:J15"/>
  <sheetViews>
    <sheetView rightToLeft="1" tabSelected="1" view="pageBreakPreview" zoomScale="130" zoomScaleNormal="100" zoomScaleSheetLayoutView="130" workbookViewId="0">
      <selection activeCell="N12" sqref="N12"/>
    </sheetView>
  </sheetViews>
  <sheetFormatPr defaultRowHeight="14.4" x14ac:dyDescent="0.3"/>
  <sheetData>
    <row r="1" spans="1:10" s="69" customFormat="1" x14ac:dyDescent="0.3"/>
    <row r="13" spans="1:10" ht="29.4" x14ac:dyDescent="0.3">
      <c r="A13" s="98" t="s">
        <v>118</v>
      </c>
      <c r="B13" s="99"/>
      <c r="C13" s="99"/>
      <c r="D13" s="99"/>
      <c r="E13" s="99"/>
      <c r="F13" s="99"/>
      <c r="G13" s="99"/>
      <c r="H13" s="99"/>
      <c r="I13" s="99"/>
      <c r="J13" s="99"/>
    </row>
    <row r="14" spans="1:10" ht="29.4" x14ac:dyDescent="0.3">
      <c r="A14" s="98" t="s">
        <v>98</v>
      </c>
      <c r="B14" s="99"/>
      <c r="C14" s="99"/>
      <c r="D14" s="99"/>
      <c r="E14" s="99"/>
      <c r="F14" s="99"/>
      <c r="G14" s="99"/>
      <c r="H14" s="99"/>
      <c r="I14" s="99"/>
      <c r="J14" s="99"/>
    </row>
    <row r="15" spans="1:10" ht="29.4" x14ac:dyDescent="0.3">
      <c r="A15" s="98" t="s">
        <v>119</v>
      </c>
      <c r="B15" s="99"/>
      <c r="C15" s="99"/>
      <c r="D15" s="99"/>
      <c r="E15" s="99"/>
      <c r="F15" s="99"/>
      <c r="G15" s="99"/>
      <c r="H15" s="99"/>
      <c r="I15" s="99"/>
      <c r="J15" s="99"/>
    </row>
  </sheetData>
  <mergeCells count="3">
    <mergeCell ref="A13:J13"/>
    <mergeCell ref="A14:J14"/>
    <mergeCell ref="A15:J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1"/>
  <sheetViews>
    <sheetView rightToLeft="1" zoomScale="60" zoomScaleNormal="60" zoomScaleSheetLayoutView="110" workbookViewId="0">
      <pane ySplit="10" topLeftCell="A11" activePane="bottomLeft" state="frozen"/>
      <selection pane="bottomLeft" activeCell="Q23" sqref="Q23"/>
    </sheetView>
  </sheetViews>
  <sheetFormatPr defaultColWidth="9.109375" defaultRowHeight="16.2" x14ac:dyDescent="0.5"/>
  <cols>
    <col min="1" max="1" width="33.109375" style="6" customWidth="1"/>
    <col min="2" max="2" width="21.88671875" style="6" customWidth="1"/>
    <col min="3" max="3" width="20.5546875" style="6" customWidth="1"/>
    <col min="4" max="4" width="21" style="6" customWidth="1"/>
    <col min="5" max="5" width="20.44140625" style="6" customWidth="1"/>
    <col min="6" max="6" width="14" style="6" customWidth="1"/>
    <col min="7" max="8" width="21.33203125" style="6" customWidth="1"/>
    <col min="9" max="9" width="25.88671875" style="6" customWidth="1"/>
    <col min="10" max="10" width="22.44140625" style="6" customWidth="1"/>
    <col min="11" max="11" width="10.5546875" style="6" customWidth="1"/>
    <col min="12" max="16384" width="9.109375" style="6"/>
  </cols>
  <sheetData>
    <row r="1" spans="1:11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20.399999999999999" x14ac:dyDescent="0.65">
      <c r="A2" s="109" t="s">
        <v>71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5" spans="1:11" ht="20.399999999999999" x14ac:dyDescent="0.5">
      <c r="A5" s="110" t="s">
        <v>84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</row>
    <row r="6" spans="1:11" ht="10.199999999999999" customHeight="1" x14ac:dyDescent="0.5"/>
    <row r="7" spans="1:11" ht="19.5" customHeight="1" thickBot="1" x14ac:dyDescent="0.55000000000000004">
      <c r="A7" s="4"/>
      <c r="B7" s="124" t="s">
        <v>99</v>
      </c>
      <c r="C7" s="124"/>
      <c r="D7" s="124"/>
      <c r="E7" s="124"/>
      <c r="F7" s="124"/>
      <c r="G7" s="124" t="s">
        <v>120</v>
      </c>
      <c r="H7" s="124"/>
      <c r="I7" s="124"/>
      <c r="J7" s="124"/>
      <c r="K7" s="124"/>
    </row>
    <row r="8" spans="1:11" ht="18.600000000000001" customHeight="1" x14ac:dyDescent="0.5">
      <c r="A8" s="125" t="s">
        <v>79</v>
      </c>
      <c r="B8" s="127" t="s">
        <v>85</v>
      </c>
      <c r="C8" s="127" t="s">
        <v>14</v>
      </c>
      <c r="D8" s="127" t="s">
        <v>15</v>
      </c>
      <c r="E8" s="127" t="s">
        <v>2</v>
      </c>
      <c r="F8" s="127"/>
      <c r="G8" s="127" t="s">
        <v>85</v>
      </c>
      <c r="H8" s="127" t="s">
        <v>14</v>
      </c>
      <c r="I8" s="127" t="s">
        <v>15</v>
      </c>
      <c r="J8" s="127" t="s">
        <v>2</v>
      </c>
      <c r="K8" s="127"/>
    </row>
    <row r="9" spans="1:11" ht="16.2" customHeight="1" thickBot="1" x14ac:dyDescent="0.55000000000000004">
      <c r="A9" s="125"/>
      <c r="B9" s="128"/>
      <c r="C9" s="128"/>
      <c r="D9" s="128"/>
      <c r="E9" s="124"/>
      <c r="F9" s="124"/>
      <c r="G9" s="128"/>
      <c r="H9" s="128"/>
      <c r="I9" s="128"/>
      <c r="J9" s="124"/>
      <c r="K9" s="124"/>
    </row>
    <row r="10" spans="1:11" ht="28.5" customHeight="1" thickBot="1" x14ac:dyDescent="0.55000000000000004">
      <c r="A10" s="126"/>
      <c r="B10" s="22"/>
      <c r="C10" s="22"/>
      <c r="D10" s="22"/>
      <c r="E10" s="49" t="s">
        <v>6</v>
      </c>
      <c r="F10" s="49" t="s">
        <v>16</v>
      </c>
      <c r="G10" s="22"/>
      <c r="H10" s="22"/>
      <c r="I10" s="22"/>
      <c r="J10" s="49" t="s">
        <v>6</v>
      </c>
      <c r="K10" s="49" t="s">
        <v>16</v>
      </c>
    </row>
    <row r="11" spans="1:11" x14ac:dyDescent="0.5">
      <c r="A11" s="51" t="s">
        <v>210</v>
      </c>
      <c r="B11" s="51">
        <v>0</v>
      </c>
      <c r="C11" s="51">
        <v>7217560442687</v>
      </c>
      <c r="D11" s="51">
        <v>978373803107</v>
      </c>
      <c r="E11" s="51">
        <v>8195934245794</v>
      </c>
      <c r="F11" s="52">
        <v>0.35684070520025057</v>
      </c>
      <c r="G11" s="51">
        <v>0</v>
      </c>
      <c r="H11" s="51">
        <v>11963834230324</v>
      </c>
      <c r="I11" s="51">
        <v>2356797773221</v>
      </c>
      <c r="J11" s="51">
        <v>14320632003545</v>
      </c>
      <c r="K11" s="52">
        <f>J11/' سهام'!$N$50</f>
        <v>0.20480011289673836</v>
      </c>
    </row>
    <row r="12" spans="1:11" x14ac:dyDescent="0.5">
      <c r="A12" s="51" t="s">
        <v>212</v>
      </c>
      <c r="B12" s="51">
        <v>0</v>
      </c>
      <c r="C12" s="51">
        <v>7955870190</v>
      </c>
      <c r="D12" s="51">
        <v>0</v>
      </c>
      <c r="E12" s="51">
        <v>7955870190</v>
      </c>
      <c r="F12" s="52">
        <v>3.4638861708025077E-4</v>
      </c>
      <c r="G12" s="51">
        <v>0</v>
      </c>
      <c r="H12" s="51">
        <v>14246039421</v>
      </c>
      <c r="I12" s="51">
        <v>16611425818</v>
      </c>
      <c r="J12" s="51">
        <v>30857465239</v>
      </c>
      <c r="K12" s="52">
        <f>J12/' سهام'!$N$50</f>
        <v>4.4129423639194075E-4</v>
      </c>
    </row>
    <row r="13" spans="1:11" x14ac:dyDescent="0.5">
      <c r="A13" s="51" t="s">
        <v>214</v>
      </c>
      <c r="B13" s="51">
        <v>0</v>
      </c>
      <c r="C13" s="51">
        <v>-184231108291</v>
      </c>
      <c r="D13" s="51">
        <v>309722396748</v>
      </c>
      <c r="E13" s="51">
        <v>125491288457</v>
      </c>
      <c r="F13" s="52">
        <v>5.4637334227595116E-3</v>
      </c>
      <c r="G13" s="51">
        <v>0</v>
      </c>
      <c r="H13" s="51">
        <v>4748488056</v>
      </c>
      <c r="I13" s="51">
        <v>1063912926285</v>
      </c>
      <c r="J13" s="51">
        <v>1068661414341</v>
      </c>
      <c r="K13" s="52">
        <f>J13/' سهام'!$N$50</f>
        <v>1.5282983198733596E-2</v>
      </c>
    </row>
    <row r="14" spans="1:11" x14ac:dyDescent="0.5">
      <c r="A14" s="51" t="s">
        <v>217</v>
      </c>
      <c r="B14" s="51">
        <v>0</v>
      </c>
      <c r="C14" s="51">
        <v>-5384631026795</v>
      </c>
      <c r="D14" s="51">
        <v>9047809306</v>
      </c>
      <c r="E14" s="51">
        <v>-5375583217489</v>
      </c>
      <c r="F14" s="52">
        <v>-0.23404615613842986</v>
      </c>
      <c r="G14" s="51">
        <v>0</v>
      </c>
      <c r="H14" s="51">
        <v>9134301540781</v>
      </c>
      <c r="I14" s="51">
        <v>6126039368947</v>
      </c>
      <c r="J14" s="51">
        <v>15260340909728</v>
      </c>
      <c r="K14" s="52">
        <f>J14/' سهام'!$N$50</f>
        <v>0.21823893948125697</v>
      </c>
    </row>
    <row r="15" spans="1:11" x14ac:dyDescent="0.5">
      <c r="A15" s="51" t="s">
        <v>220</v>
      </c>
      <c r="B15" s="51">
        <v>0</v>
      </c>
      <c r="C15" s="51">
        <v>94817257989</v>
      </c>
      <c r="D15" s="51">
        <v>338682760</v>
      </c>
      <c r="E15" s="51">
        <v>95155940749</v>
      </c>
      <c r="F15" s="52">
        <v>4.1429704024640943E-3</v>
      </c>
      <c r="G15" s="51">
        <v>0</v>
      </c>
      <c r="H15" s="51">
        <v>252016004261</v>
      </c>
      <c r="I15" s="51">
        <v>111206447644</v>
      </c>
      <c r="J15" s="51">
        <v>363222451905</v>
      </c>
      <c r="K15" s="52">
        <f>J15/' سهام'!$N$50</f>
        <v>5.1944634244047152E-3</v>
      </c>
    </row>
    <row r="16" spans="1:11" x14ac:dyDescent="0.5">
      <c r="A16" s="51" t="s">
        <v>222</v>
      </c>
      <c r="B16" s="51">
        <v>0</v>
      </c>
      <c r="C16" s="51">
        <v>37240461333</v>
      </c>
      <c r="D16" s="51">
        <v>46760102057</v>
      </c>
      <c r="E16" s="51">
        <v>84000563390</v>
      </c>
      <c r="F16" s="52">
        <v>3.6572792531477994E-3</v>
      </c>
      <c r="G16" s="51">
        <v>0</v>
      </c>
      <c r="H16" s="51">
        <v>141280073374</v>
      </c>
      <c r="I16" s="51">
        <v>1073139758607</v>
      </c>
      <c r="J16" s="51">
        <v>1214419831981</v>
      </c>
      <c r="K16" s="52">
        <f>J16/' سهام'!$N$50</f>
        <v>1.7367482010024353E-2</v>
      </c>
    </row>
    <row r="17" spans="1:11" x14ac:dyDescent="0.5">
      <c r="A17" s="51" t="s">
        <v>122</v>
      </c>
      <c r="B17" s="51">
        <v>42400000000</v>
      </c>
      <c r="C17" s="51">
        <v>665905000</v>
      </c>
      <c r="D17" s="51">
        <v>0</v>
      </c>
      <c r="E17" s="51">
        <v>43065905000</v>
      </c>
      <c r="F17" s="52">
        <v>1.8750355297412736E-3</v>
      </c>
      <c r="G17" s="51">
        <v>330817000000</v>
      </c>
      <c r="H17" s="51">
        <v>-5005895762</v>
      </c>
      <c r="I17" s="51">
        <v>193736621</v>
      </c>
      <c r="J17" s="51">
        <v>326004840859</v>
      </c>
      <c r="K17" s="52">
        <f>J17/' سهام'!$N$50</f>
        <v>4.6622124076841631E-3</v>
      </c>
    </row>
    <row r="18" spans="1:11" x14ac:dyDescent="0.5">
      <c r="A18" s="51" t="s">
        <v>123</v>
      </c>
      <c r="B18" s="51">
        <v>0</v>
      </c>
      <c r="C18" s="51">
        <v>49483260913</v>
      </c>
      <c r="D18" s="51">
        <v>28963929285</v>
      </c>
      <c r="E18" s="51">
        <v>78447190198</v>
      </c>
      <c r="F18" s="52">
        <v>3.4154923443411064E-3</v>
      </c>
      <c r="G18" s="51">
        <v>24485000000</v>
      </c>
      <c r="H18" s="51">
        <v>85817559267</v>
      </c>
      <c r="I18" s="51">
        <v>31115736788</v>
      </c>
      <c r="J18" s="51">
        <v>141418296055</v>
      </c>
      <c r="K18" s="52">
        <f>J18/' سهام'!$N$50</f>
        <v>2.0224305038045003E-3</v>
      </c>
    </row>
    <row r="19" spans="1:11" x14ac:dyDescent="0.5">
      <c r="A19" s="51" t="s">
        <v>228</v>
      </c>
      <c r="B19" s="51">
        <v>0</v>
      </c>
      <c r="C19" s="51">
        <v>-1025672121</v>
      </c>
      <c r="D19" s="51">
        <v>13220547180</v>
      </c>
      <c r="E19" s="51">
        <v>12194875059</v>
      </c>
      <c r="F19" s="52">
        <v>5.30949576384862E-4</v>
      </c>
      <c r="G19" s="51">
        <v>0</v>
      </c>
      <c r="H19" s="51">
        <v>14648152575</v>
      </c>
      <c r="I19" s="51">
        <v>175379879214</v>
      </c>
      <c r="J19" s="51">
        <v>190028031789</v>
      </c>
      <c r="K19" s="52">
        <f>J19/' سهام'!$N$50</f>
        <v>2.7176008959868734E-3</v>
      </c>
    </row>
    <row r="20" spans="1:11" x14ac:dyDescent="0.5">
      <c r="A20" s="51" t="s">
        <v>230</v>
      </c>
      <c r="B20" s="51">
        <v>0</v>
      </c>
      <c r="C20" s="51">
        <v>-1198011092</v>
      </c>
      <c r="D20" s="51">
        <v>1296074156</v>
      </c>
      <c r="E20" s="51">
        <v>98063064</v>
      </c>
      <c r="F20" s="52">
        <v>4.2695429053515166E-6</v>
      </c>
      <c r="G20" s="51">
        <v>0</v>
      </c>
      <c r="H20" s="51">
        <v>0</v>
      </c>
      <c r="I20" s="51">
        <v>1766122469</v>
      </c>
      <c r="J20" s="51">
        <v>1766122469</v>
      </c>
      <c r="K20" s="52">
        <f>J20/' سهام'!$N$50</f>
        <v>2.5257410493554247E-5</v>
      </c>
    </row>
    <row r="21" spans="1:11" x14ac:dyDescent="0.5">
      <c r="A21" s="51" t="s">
        <v>233</v>
      </c>
      <c r="B21" s="51">
        <v>0</v>
      </c>
      <c r="C21" s="51">
        <v>136735160309</v>
      </c>
      <c r="D21" s="51">
        <v>0</v>
      </c>
      <c r="E21" s="51">
        <v>136735160309</v>
      </c>
      <c r="F21" s="52">
        <v>5.9532775113919877E-3</v>
      </c>
      <c r="G21" s="51">
        <v>0</v>
      </c>
      <c r="H21" s="51">
        <v>1057048887622</v>
      </c>
      <c r="I21" s="51">
        <v>35510186670</v>
      </c>
      <c r="J21" s="51">
        <v>1092559074292</v>
      </c>
      <c r="K21" s="52">
        <f>J21/' سهام'!$N$50</f>
        <v>1.5624744892960576E-2</v>
      </c>
    </row>
    <row r="22" spans="1:11" x14ac:dyDescent="0.5">
      <c r="A22" s="51" t="s">
        <v>235</v>
      </c>
      <c r="B22" s="51">
        <v>0</v>
      </c>
      <c r="C22" s="51">
        <v>7032872008</v>
      </c>
      <c r="D22" s="51">
        <v>0</v>
      </c>
      <c r="E22" s="51">
        <v>7032872008</v>
      </c>
      <c r="F22" s="52">
        <v>3.0620243301801862E-4</v>
      </c>
      <c r="G22" s="51">
        <v>0</v>
      </c>
      <c r="H22" s="51">
        <v>60574731027</v>
      </c>
      <c r="I22" s="51">
        <v>0</v>
      </c>
      <c r="J22" s="51">
        <v>60574731027</v>
      </c>
      <c r="K22" s="52">
        <f>J22/' سهام'!$N$50</f>
        <v>8.6628242035324896E-4</v>
      </c>
    </row>
    <row r="23" spans="1:11" x14ac:dyDescent="0.5">
      <c r="A23" s="51" t="s">
        <v>237</v>
      </c>
      <c r="B23" s="51">
        <v>0</v>
      </c>
      <c r="C23" s="51">
        <v>58034591850</v>
      </c>
      <c r="D23" s="51">
        <v>0</v>
      </c>
      <c r="E23" s="51">
        <v>58034591850</v>
      </c>
      <c r="F23" s="52">
        <v>2.5267533951227393E-3</v>
      </c>
      <c r="G23" s="51">
        <v>0</v>
      </c>
      <c r="H23" s="51">
        <v>438390359920</v>
      </c>
      <c r="I23" s="51">
        <v>34435427837</v>
      </c>
      <c r="J23" s="51">
        <v>472825787757</v>
      </c>
      <c r="K23" s="52">
        <f>J23/' سهام'!$N$50</f>
        <v>6.7619065058826932E-3</v>
      </c>
    </row>
    <row r="24" spans="1:11" x14ac:dyDescent="0.5">
      <c r="A24" s="51" t="s">
        <v>239</v>
      </c>
      <c r="B24" s="51">
        <v>0</v>
      </c>
      <c r="C24" s="51">
        <v>115087089008</v>
      </c>
      <c r="D24" s="51">
        <v>43667023</v>
      </c>
      <c r="E24" s="51">
        <v>115130756031</v>
      </c>
      <c r="F24" s="52">
        <v>5.0126488256568491E-3</v>
      </c>
      <c r="G24" s="51">
        <v>0</v>
      </c>
      <c r="H24" s="51">
        <v>835227204438</v>
      </c>
      <c r="I24" s="51">
        <v>106782974972</v>
      </c>
      <c r="J24" s="51">
        <v>942010179410</v>
      </c>
      <c r="K24" s="52">
        <f>J24/' سهام'!$N$50</f>
        <v>1.347173721420168E-2</v>
      </c>
    </row>
    <row r="25" spans="1:11" x14ac:dyDescent="0.5">
      <c r="A25" s="51" t="s">
        <v>241</v>
      </c>
      <c r="B25" s="51">
        <v>0</v>
      </c>
      <c r="C25" s="51">
        <v>-15811771199</v>
      </c>
      <c r="D25" s="51">
        <v>48986491750</v>
      </c>
      <c r="E25" s="51">
        <v>33174720551</v>
      </c>
      <c r="F25" s="52">
        <v>1.4443857553292565E-3</v>
      </c>
      <c r="G25" s="51">
        <v>0</v>
      </c>
      <c r="H25" s="51">
        <v>18701658378</v>
      </c>
      <c r="I25" s="51">
        <v>788411464025</v>
      </c>
      <c r="J25" s="51">
        <v>807113122403</v>
      </c>
      <c r="K25" s="52">
        <f>J25/' سهام'!$N$50</f>
        <v>1.1542567293654009E-2</v>
      </c>
    </row>
    <row r="26" spans="1:11" x14ac:dyDescent="0.5">
      <c r="A26" s="51" t="s">
        <v>243</v>
      </c>
      <c r="B26" s="51">
        <v>0</v>
      </c>
      <c r="C26" s="51">
        <v>13644966563</v>
      </c>
      <c r="D26" s="51">
        <v>0</v>
      </c>
      <c r="E26" s="51">
        <v>13644966563</v>
      </c>
      <c r="F26" s="52">
        <v>5.9408474308752298E-4</v>
      </c>
      <c r="G26" s="51">
        <v>0</v>
      </c>
      <c r="H26" s="51">
        <v>19538844125</v>
      </c>
      <c r="I26" s="51">
        <v>172739054503</v>
      </c>
      <c r="J26" s="51">
        <v>192277898628</v>
      </c>
      <c r="K26" s="52">
        <f>J26/' سهام'!$N$50</f>
        <v>2.7497763602063129E-3</v>
      </c>
    </row>
    <row r="27" spans="1:11" x14ac:dyDescent="0.5">
      <c r="A27" s="51" t="s">
        <v>245</v>
      </c>
      <c r="B27" s="51">
        <v>0</v>
      </c>
      <c r="C27" s="51">
        <v>11271800984</v>
      </c>
      <c r="D27" s="51">
        <v>0</v>
      </c>
      <c r="E27" s="51">
        <v>11271800984</v>
      </c>
      <c r="F27" s="52">
        <v>4.9076008803652558E-4</v>
      </c>
      <c r="G27" s="51">
        <v>0</v>
      </c>
      <c r="H27" s="51">
        <v>57521183636</v>
      </c>
      <c r="I27" s="51">
        <v>18761858298</v>
      </c>
      <c r="J27" s="51">
        <v>76283041934</v>
      </c>
      <c r="K27" s="52">
        <f>J27/' سهام'!$N$50</f>
        <v>1.0909278023709069E-3</v>
      </c>
    </row>
    <row r="28" spans="1:11" x14ac:dyDescent="0.5">
      <c r="A28" s="51" t="s">
        <v>247</v>
      </c>
      <c r="B28" s="51">
        <v>0</v>
      </c>
      <c r="C28" s="51">
        <v>136584572397</v>
      </c>
      <c r="D28" s="51">
        <v>0</v>
      </c>
      <c r="E28" s="51">
        <v>136584572397</v>
      </c>
      <c r="F28" s="52">
        <v>5.94672110243345E-3</v>
      </c>
      <c r="G28" s="51">
        <v>0</v>
      </c>
      <c r="H28" s="51">
        <v>660029544418</v>
      </c>
      <c r="I28" s="51">
        <v>41788946223</v>
      </c>
      <c r="J28" s="51">
        <v>701818490641</v>
      </c>
      <c r="K28" s="52">
        <f>J28/' سهام'!$N$50</f>
        <v>1.0036743216410774E-2</v>
      </c>
    </row>
    <row r="29" spans="1:11" x14ac:dyDescent="0.5">
      <c r="A29" s="51" t="s">
        <v>249</v>
      </c>
      <c r="B29" s="51">
        <v>0</v>
      </c>
      <c r="C29" s="51">
        <v>19152934750</v>
      </c>
      <c r="D29" s="51">
        <v>0</v>
      </c>
      <c r="E29" s="51">
        <v>19152934750</v>
      </c>
      <c r="F29" s="52">
        <v>8.3389477488203946E-4</v>
      </c>
      <c r="G29" s="51">
        <v>0</v>
      </c>
      <c r="H29" s="51">
        <v>29313117250</v>
      </c>
      <c r="I29" s="51">
        <v>0</v>
      </c>
      <c r="J29" s="51">
        <v>29313117250</v>
      </c>
      <c r="K29" s="52">
        <f>J29/' سهام'!$N$50</f>
        <v>4.1920843442309208E-4</v>
      </c>
    </row>
    <row r="30" spans="1:11" x14ac:dyDescent="0.5">
      <c r="A30" s="51" t="s">
        <v>252</v>
      </c>
      <c r="B30" s="51">
        <v>0</v>
      </c>
      <c r="C30" s="51">
        <v>10889501441</v>
      </c>
      <c r="D30" s="51">
        <v>17440862832</v>
      </c>
      <c r="E30" s="51">
        <v>28330364273</v>
      </c>
      <c r="F30" s="52">
        <v>1.2334685543561154E-3</v>
      </c>
      <c r="G30" s="51">
        <v>0</v>
      </c>
      <c r="H30" s="51">
        <v>12004755361</v>
      </c>
      <c r="I30" s="51">
        <v>17719756497</v>
      </c>
      <c r="J30" s="51">
        <v>29724511858</v>
      </c>
      <c r="K30" s="52">
        <f>J30/' سهام'!$N$50</f>
        <v>4.2509181039020394E-4</v>
      </c>
    </row>
    <row r="31" spans="1:11" x14ac:dyDescent="0.5">
      <c r="A31" s="51" t="s">
        <v>254</v>
      </c>
      <c r="B31" s="51">
        <v>0</v>
      </c>
      <c r="C31" s="51">
        <v>46858905047</v>
      </c>
      <c r="D31" s="51">
        <v>0</v>
      </c>
      <c r="E31" s="51">
        <v>46858905047</v>
      </c>
      <c r="F31" s="52">
        <v>2.0401779980682559E-3</v>
      </c>
      <c r="G31" s="51">
        <v>0</v>
      </c>
      <c r="H31" s="51">
        <v>46858905047</v>
      </c>
      <c r="I31" s="51">
        <v>0</v>
      </c>
      <c r="J31" s="51">
        <v>46858905047</v>
      </c>
      <c r="K31" s="52">
        <f>J31/' سهام'!$N$50</f>
        <v>6.7013167026898845E-4</v>
      </c>
    </row>
    <row r="32" spans="1:11" x14ac:dyDescent="0.5">
      <c r="A32" s="51" t="s">
        <v>256</v>
      </c>
      <c r="B32" s="51">
        <v>0</v>
      </c>
      <c r="C32" s="51">
        <v>1095278255</v>
      </c>
      <c r="D32" s="51">
        <v>6613996482</v>
      </c>
      <c r="E32" s="51">
        <v>7709274737</v>
      </c>
      <c r="F32" s="52">
        <v>3.356521601116199E-4</v>
      </c>
      <c r="G32" s="51">
        <v>0</v>
      </c>
      <c r="H32" s="51">
        <v>1095278255</v>
      </c>
      <c r="I32" s="51">
        <v>6613996482</v>
      </c>
      <c r="J32" s="51">
        <v>7709274737</v>
      </c>
      <c r="K32" s="52">
        <f>J32/' سهام'!$N$50</f>
        <v>1.1025074424779116E-4</v>
      </c>
    </row>
    <row r="33" spans="1:14" x14ac:dyDescent="0.5">
      <c r="A33" s="51" t="s">
        <v>124</v>
      </c>
      <c r="B33" s="51">
        <v>0</v>
      </c>
      <c r="C33" s="51">
        <v>0</v>
      </c>
      <c r="D33" s="51">
        <v>0</v>
      </c>
      <c r="E33" s="51">
        <v>0</v>
      </c>
      <c r="F33" s="52">
        <v>0</v>
      </c>
      <c r="G33" s="51">
        <v>7680000000</v>
      </c>
      <c r="H33" s="51">
        <v>0</v>
      </c>
      <c r="I33" s="51">
        <v>-4314321250</v>
      </c>
      <c r="J33" s="51">
        <v>3365678750</v>
      </c>
      <c r="K33" s="52">
        <f>J33/' سهام'!$N$50</f>
        <v>4.8132749155450863E-5</v>
      </c>
    </row>
    <row r="34" spans="1:14" x14ac:dyDescent="0.5">
      <c r="A34" s="51" t="s">
        <v>259</v>
      </c>
      <c r="B34" s="51">
        <v>0</v>
      </c>
      <c r="C34" s="51">
        <v>0</v>
      </c>
      <c r="D34" s="51">
        <v>0</v>
      </c>
      <c r="E34" s="51">
        <v>0</v>
      </c>
      <c r="F34" s="52">
        <v>0</v>
      </c>
      <c r="G34" s="51">
        <v>0</v>
      </c>
      <c r="H34" s="51">
        <v>0</v>
      </c>
      <c r="I34" s="51">
        <v>3283449336</v>
      </c>
      <c r="J34" s="51">
        <v>3283449336</v>
      </c>
      <c r="K34" s="52">
        <f>J34/' سهام'!$N$50</f>
        <v>4.6956781972824854E-5</v>
      </c>
    </row>
    <row r="35" spans="1:14" x14ac:dyDescent="0.5">
      <c r="A35" s="51" t="s">
        <v>262</v>
      </c>
      <c r="B35" s="51">
        <v>0</v>
      </c>
      <c r="C35" s="51">
        <v>0</v>
      </c>
      <c r="D35" s="51">
        <v>0</v>
      </c>
      <c r="E35" s="51">
        <v>0</v>
      </c>
      <c r="F35" s="52">
        <v>0</v>
      </c>
      <c r="G35" s="51">
        <v>0</v>
      </c>
      <c r="H35" s="51">
        <v>0</v>
      </c>
      <c r="I35" s="51">
        <v>18401595925</v>
      </c>
      <c r="J35" s="51">
        <v>18401595925</v>
      </c>
      <c r="K35" s="52">
        <f>J35/' سهام'!$N$50</f>
        <v>2.6316219298053677E-4</v>
      </c>
    </row>
    <row r="36" spans="1:14" x14ac:dyDescent="0.5">
      <c r="A36" s="51" t="s">
        <v>264</v>
      </c>
      <c r="B36" s="51">
        <v>0</v>
      </c>
      <c r="C36" s="51">
        <v>0</v>
      </c>
      <c r="D36" s="51">
        <v>0</v>
      </c>
      <c r="E36" s="51">
        <v>0</v>
      </c>
      <c r="F36" s="52">
        <v>0</v>
      </c>
      <c r="G36" s="51">
        <v>0</v>
      </c>
      <c r="H36" s="51">
        <v>0</v>
      </c>
      <c r="I36" s="51">
        <v>19989565830</v>
      </c>
      <c r="J36" s="51">
        <v>19989565830</v>
      </c>
      <c r="K36" s="52">
        <f>J36/' سهام'!$N$50</f>
        <v>2.8587183426872272E-4</v>
      </c>
    </row>
    <row r="37" spans="1:14" x14ac:dyDescent="0.5">
      <c r="A37" s="51" t="s">
        <v>265</v>
      </c>
      <c r="B37" s="51">
        <v>0</v>
      </c>
      <c r="C37" s="51">
        <v>0</v>
      </c>
      <c r="D37" s="51">
        <v>0</v>
      </c>
      <c r="E37" s="51">
        <v>0</v>
      </c>
      <c r="F37" s="52">
        <v>0</v>
      </c>
      <c r="G37" s="51">
        <v>0</v>
      </c>
      <c r="H37" s="51">
        <v>0</v>
      </c>
      <c r="I37" s="51">
        <v>12212654734</v>
      </c>
      <c r="J37" s="51">
        <v>12212654734</v>
      </c>
      <c r="K37" s="52">
        <f>J37/' سهام'!$N$50</f>
        <v>1.7465381888682972E-4</v>
      </c>
    </row>
    <row r="38" spans="1:14" x14ac:dyDescent="0.5">
      <c r="A38" s="51" t="s">
        <v>267</v>
      </c>
      <c r="B38" s="51">
        <v>0</v>
      </c>
      <c r="C38" s="51">
        <v>0</v>
      </c>
      <c r="D38" s="51">
        <v>0</v>
      </c>
      <c r="E38" s="51">
        <v>0</v>
      </c>
      <c r="F38" s="52">
        <v>0</v>
      </c>
      <c r="G38" s="51">
        <v>0</v>
      </c>
      <c r="H38" s="51">
        <v>0</v>
      </c>
      <c r="I38" s="51">
        <v>132812895</v>
      </c>
      <c r="J38" s="51">
        <v>132812895</v>
      </c>
      <c r="K38" s="52">
        <f>J38/' سهام'!$N$50</f>
        <v>1.8993642098623446E-6</v>
      </c>
    </row>
    <row r="39" spans="1:14" ht="16.8" thickBot="1" x14ac:dyDescent="0.55000000000000004">
      <c r="A39" s="51" t="s">
        <v>2</v>
      </c>
      <c r="B39" s="53">
        <f t="shared" ref="B39:K39" si="0">SUM(B11:B38)</f>
        <v>42400000000</v>
      </c>
      <c r="C39" s="53">
        <f t="shared" si="0"/>
        <v>2377213281226</v>
      </c>
      <c r="D39" s="53">
        <f t="shared" si="0"/>
        <v>1460808362686</v>
      </c>
      <c r="E39" s="53">
        <f t="shared" si="0"/>
        <v>3880421643912</v>
      </c>
      <c r="F39" s="55">
        <f t="shared" si="0"/>
        <v>0.16894869509213933</v>
      </c>
      <c r="G39" s="53">
        <f t="shared" si="0"/>
        <v>362982000000</v>
      </c>
      <c r="H39" s="53">
        <f t="shared" si="0"/>
        <v>24842190661774</v>
      </c>
      <c r="I39" s="53">
        <f t="shared" si="0"/>
        <v>12228632598591</v>
      </c>
      <c r="J39" s="53">
        <f t="shared" si="0"/>
        <v>37433805260365</v>
      </c>
      <c r="K39" s="55">
        <f t="shared" si="0"/>
        <v>0.53534282157236357</v>
      </c>
    </row>
    <row r="40" spans="1:14" ht="16.8" thickTop="1" x14ac:dyDescent="0.5"/>
    <row r="41" spans="1:14" x14ac:dyDescent="0.5">
      <c r="N41" s="73"/>
    </row>
  </sheetData>
  <mergeCells count="15">
    <mergeCell ref="A1:K1"/>
    <mergeCell ref="A2:K2"/>
    <mergeCell ref="A3:K3"/>
    <mergeCell ref="A5:K5"/>
    <mergeCell ref="B7:F7"/>
    <mergeCell ref="G7:K7"/>
    <mergeCell ref="G8:G9"/>
    <mergeCell ref="H8:H9"/>
    <mergeCell ref="I8:I9"/>
    <mergeCell ref="J8:K9"/>
    <mergeCell ref="A8:A10"/>
    <mergeCell ref="B8:B9"/>
    <mergeCell ref="C8:C9"/>
    <mergeCell ref="D8:D9"/>
    <mergeCell ref="E8:F9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7"/>
  <sheetViews>
    <sheetView rightToLeft="1" zoomScale="70" zoomScaleNormal="70" zoomScaleSheetLayoutView="90" workbookViewId="0">
      <pane ySplit="9" topLeftCell="A10" activePane="bottomLeft" state="frozen"/>
      <selection pane="bottomLeft" activeCell="S22" sqref="S22"/>
    </sheetView>
  </sheetViews>
  <sheetFormatPr defaultColWidth="9.109375" defaultRowHeight="16.8" x14ac:dyDescent="0.5"/>
  <cols>
    <col min="1" max="1" width="22.5546875" style="8" customWidth="1"/>
    <col min="2" max="3" width="20.88671875" style="8" customWidth="1"/>
    <col min="4" max="4" width="18" style="8" customWidth="1"/>
    <col min="5" max="5" width="17.109375" style="8" customWidth="1"/>
    <col min="6" max="6" width="16.33203125" style="8" customWidth="1"/>
    <col min="7" max="8" width="15.44140625" style="8" customWidth="1"/>
    <col min="9" max="9" width="17.6640625" style="8" customWidth="1"/>
    <col min="10" max="10" width="15.33203125" style="8" customWidth="1"/>
    <col min="11" max="11" width="16" style="8" customWidth="1"/>
    <col min="12" max="16384" width="9.109375" style="8"/>
  </cols>
  <sheetData>
    <row r="1" spans="1:11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20.399999999999999" x14ac:dyDescent="0.65">
      <c r="A2" s="109" t="s">
        <v>71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1" ht="20.399999999999999" x14ac:dyDescent="0.5">
      <c r="A4" s="110" t="s">
        <v>83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</row>
    <row r="5" spans="1:11" ht="6" customHeight="1" x14ac:dyDescent="0.5"/>
    <row r="6" spans="1:11" ht="19.5" customHeight="1" thickBot="1" x14ac:dyDescent="0.55000000000000004">
      <c r="A6" s="7"/>
      <c r="B6" s="7"/>
      <c r="C6" s="124" t="s">
        <v>99</v>
      </c>
      <c r="D6" s="124"/>
      <c r="E6" s="124"/>
      <c r="F6" s="124"/>
      <c r="G6" s="45"/>
      <c r="H6" s="124" t="s">
        <v>120</v>
      </c>
      <c r="I6" s="124"/>
      <c r="J6" s="124"/>
      <c r="K6" s="124"/>
    </row>
    <row r="7" spans="1:11" ht="20.25" customHeight="1" x14ac:dyDescent="0.5">
      <c r="A7" s="129"/>
      <c r="B7" s="127" t="s">
        <v>17</v>
      </c>
      <c r="C7" s="127" t="s">
        <v>110</v>
      </c>
      <c r="D7" s="127" t="s">
        <v>14</v>
      </c>
      <c r="E7" s="127" t="s">
        <v>15</v>
      </c>
      <c r="F7" s="127" t="s">
        <v>2</v>
      </c>
      <c r="G7" s="127" t="s">
        <v>17</v>
      </c>
      <c r="H7" s="127" t="s">
        <v>110</v>
      </c>
      <c r="I7" s="127" t="s">
        <v>14</v>
      </c>
      <c r="J7" s="127" t="s">
        <v>15</v>
      </c>
      <c r="K7" s="127" t="s">
        <v>2</v>
      </c>
    </row>
    <row r="8" spans="1:11" ht="20.25" customHeight="1" x14ac:dyDescent="0.5">
      <c r="A8" s="130"/>
      <c r="B8" s="128"/>
      <c r="C8" s="128"/>
      <c r="D8" s="128"/>
      <c r="E8" s="128"/>
      <c r="F8" s="128"/>
      <c r="G8" s="128"/>
      <c r="H8" s="128"/>
      <c r="I8" s="128"/>
      <c r="J8" s="128"/>
      <c r="K8" s="128"/>
    </row>
    <row r="9" spans="1:11" ht="18" thickBot="1" x14ac:dyDescent="0.55000000000000004">
      <c r="A9" s="130"/>
      <c r="B9" s="21"/>
      <c r="C9" s="21"/>
      <c r="D9" s="21"/>
      <c r="E9" s="21"/>
      <c r="F9" s="124"/>
      <c r="G9" s="21"/>
      <c r="H9" s="21"/>
      <c r="I9" s="21"/>
      <c r="J9" s="21"/>
      <c r="K9" s="124"/>
    </row>
    <row r="10" spans="1:11" x14ac:dyDescent="0.5">
      <c r="A10" s="51" t="s">
        <v>260</v>
      </c>
      <c r="B10" s="51">
        <v>150334306</v>
      </c>
      <c r="C10" s="51">
        <v>0</v>
      </c>
      <c r="D10" s="51">
        <v>0</v>
      </c>
      <c r="E10" s="51">
        <v>0</v>
      </c>
      <c r="F10" s="51">
        <v>150334306</v>
      </c>
      <c r="G10" s="51">
        <v>1185699010</v>
      </c>
      <c r="H10" s="51">
        <v>0</v>
      </c>
      <c r="I10" s="51">
        <v>-216575750</v>
      </c>
      <c r="J10" s="51">
        <v>0</v>
      </c>
      <c r="K10" s="51">
        <v>969123260</v>
      </c>
    </row>
    <row r="11" spans="1:11" x14ac:dyDescent="0.5">
      <c r="A11" s="51" t="s">
        <v>263</v>
      </c>
      <c r="B11" s="51">
        <v>91309030</v>
      </c>
      <c r="C11" s="51">
        <v>0</v>
      </c>
      <c r="D11" s="51">
        <v>0</v>
      </c>
      <c r="E11" s="51">
        <v>0</v>
      </c>
      <c r="F11" s="51">
        <v>91309030</v>
      </c>
      <c r="G11" s="51">
        <v>244503208</v>
      </c>
      <c r="H11" s="51">
        <v>0</v>
      </c>
      <c r="I11" s="51">
        <v>-5887000</v>
      </c>
      <c r="J11" s="51">
        <v>0</v>
      </c>
      <c r="K11" s="51">
        <v>238616208</v>
      </c>
    </row>
    <row r="12" spans="1:11" x14ac:dyDescent="0.5">
      <c r="A12" s="51" t="s">
        <v>266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5615766883</v>
      </c>
      <c r="H12" s="51">
        <v>0</v>
      </c>
      <c r="I12" s="51">
        <v>0</v>
      </c>
      <c r="J12" s="51">
        <v>-3303925625</v>
      </c>
      <c r="K12" s="51">
        <v>2311841258</v>
      </c>
    </row>
    <row r="13" spans="1:11" x14ac:dyDescent="0.5">
      <c r="A13" s="51" t="s">
        <v>268</v>
      </c>
      <c r="B13" s="51">
        <v>286781643</v>
      </c>
      <c r="C13" s="51">
        <v>0</v>
      </c>
      <c r="D13" s="51">
        <v>-444727338</v>
      </c>
      <c r="E13" s="51">
        <v>0</v>
      </c>
      <c r="F13" s="51">
        <v>-157945695</v>
      </c>
      <c r="G13" s="51">
        <v>3316887110</v>
      </c>
      <c r="H13" s="51">
        <v>0</v>
      </c>
      <c r="I13" s="51">
        <v>-349993789</v>
      </c>
      <c r="J13" s="51">
        <v>-417276326</v>
      </c>
      <c r="K13" s="51">
        <v>2549616995</v>
      </c>
    </row>
    <row r="14" spans="1:11" x14ac:dyDescent="0.5">
      <c r="A14" s="51" t="s">
        <v>269</v>
      </c>
      <c r="B14" s="51">
        <v>-565573770</v>
      </c>
      <c r="C14" s="51">
        <v>0</v>
      </c>
      <c r="D14" s="51">
        <v>0</v>
      </c>
      <c r="E14" s="51">
        <v>0</v>
      </c>
      <c r="F14" s="51">
        <v>-565573770</v>
      </c>
      <c r="G14" s="51">
        <v>392992623</v>
      </c>
      <c r="H14" s="51">
        <v>0</v>
      </c>
      <c r="I14" s="51">
        <v>0</v>
      </c>
      <c r="J14" s="51">
        <v>296592500</v>
      </c>
      <c r="K14" s="51">
        <v>689585123</v>
      </c>
    </row>
    <row r="15" spans="1:11" x14ac:dyDescent="0.5">
      <c r="A15" s="51" t="s">
        <v>270</v>
      </c>
      <c r="B15" s="51">
        <v>106793510</v>
      </c>
      <c r="C15" s="51">
        <v>0</v>
      </c>
      <c r="D15" s="51">
        <v>-66351860</v>
      </c>
      <c r="E15" s="51">
        <v>0</v>
      </c>
      <c r="F15" s="51">
        <v>40441650</v>
      </c>
      <c r="G15" s="51">
        <v>201996852</v>
      </c>
      <c r="H15" s="51">
        <v>0</v>
      </c>
      <c r="I15" s="51">
        <v>-72333110</v>
      </c>
      <c r="J15" s="51">
        <v>12038375</v>
      </c>
      <c r="K15" s="51">
        <v>141702117</v>
      </c>
    </row>
    <row r="16" spans="1:11" x14ac:dyDescent="0.5">
      <c r="A16" s="51" t="s">
        <v>271</v>
      </c>
      <c r="B16" s="51">
        <v>3464568493</v>
      </c>
      <c r="C16" s="51">
        <v>0</v>
      </c>
      <c r="D16" s="51">
        <v>0</v>
      </c>
      <c r="E16" s="51">
        <v>0</v>
      </c>
      <c r="F16" s="51">
        <v>3464568493</v>
      </c>
      <c r="G16" s="51">
        <v>32725097673</v>
      </c>
      <c r="H16" s="51">
        <v>0</v>
      </c>
      <c r="I16" s="51">
        <v>-23998274615</v>
      </c>
      <c r="J16" s="51">
        <v>0</v>
      </c>
      <c r="K16" s="51">
        <v>8726823058</v>
      </c>
    </row>
    <row r="17" spans="1:11" x14ac:dyDescent="0.5">
      <c r="A17" s="51" t="s">
        <v>272</v>
      </c>
      <c r="B17" s="51">
        <v>188505480</v>
      </c>
      <c r="C17" s="51">
        <v>0</v>
      </c>
      <c r="D17" s="51">
        <v>0</v>
      </c>
      <c r="E17" s="51">
        <v>0</v>
      </c>
      <c r="F17" s="51">
        <v>188505480</v>
      </c>
      <c r="G17" s="51">
        <v>1252126404</v>
      </c>
      <c r="H17" s="51">
        <v>0</v>
      </c>
      <c r="I17" s="51">
        <v>-994363375</v>
      </c>
      <c r="J17" s="51">
        <v>0</v>
      </c>
      <c r="K17" s="51">
        <v>257763029</v>
      </c>
    </row>
    <row r="18" spans="1:11" x14ac:dyDescent="0.5">
      <c r="A18" s="51" t="s">
        <v>273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772703678</v>
      </c>
      <c r="H18" s="51">
        <v>0</v>
      </c>
      <c r="I18" s="51">
        <v>0</v>
      </c>
      <c r="J18" s="51">
        <v>327992875</v>
      </c>
      <c r="K18" s="51">
        <v>1100696553</v>
      </c>
    </row>
    <row r="19" spans="1:11" x14ac:dyDescent="0.5">
      <c r="A19" s="51" t="s">
        <v>274</v>
      </c>
      <c r="B19" s="51">
        <v>29458785</v>
      </c>
      <c r="C19" s="51">
        <v>0</v>
      </c>
      <c r="D19" s="51">
        <v>-6032000</v>
      </c>
      <c r="E19" s="51">
        <v>0</v>
      </c>
      <c r="F19" s="51">
        <v>23426785</v>
      </c>
      <c r="G19" s="51">
        <v>427346688</v>
      </c>
      <c r="H19" s="51">
        <v>0</v>
      </c>
      <c r="I19" s="51">
        <v>-6032000</v>
      </c>
      <c r="J19" s="51">
        <v>209261625</v>
      </c>
      <c r="K19" s="51">
        <v>630576313</v>
      </c>
    </row>
    <row r="20" spans="1:11" x14ac:dyDescent="0.5">
      <c r="A20" s="51" t="s">
        <v>275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508056457</v>
      </c>
      <c r="H20" s="51">
        <v>0</v>
      </c>
      <c r="I20" s="51">
        <v>0</v>
      </c>
      <c r="J20" s="51">
        <v>153717875</v>
      </c>
      <c r="K20" s="51">
        <v>661774332</v>
      </c>
    </row>
    <row r="21" spans="1:11" x14ac:dyDescent="0.5">
      <c r="A21" s="51" t="s">
        <v>276</v>
      </c>
      <c r="B21" s="51">
        <v>76214027</v>
      </c>
      <c r="C21" s="51">
        <v>0</v>
      </c>
      <c r="D21" s="51">
        <v>0</v>
      </c>
      <c r="E21" s="51">
        <v>0</v>
      </c>
      <c r="F21" s="51">
        <v>76214027</v>
      </c>
      <c r="G21" s="51">
        <v>418671374</v>
      </c>
      <c r="H21" s="51">
        <v>0</v>
      </c>
      <c r="I21" s="51">
        <v>138261125</v>
      </c>
      <c r="J21" s="51">
        <v>76683125</v>
      </c>
      <c r="K21" s="51">
        <v>633615624</v>
      </c>
    </row>
    <row r="22" spans="1:11" x14ac:dyDescent="0.5">
      <c r="A22" s="51" t="s">
        <v>277</v>
      </c>
      <c r="B22" s="51">
        <v>190458904</v>
      </c>
      <c r="C22" s="51">
        <v>0</v>
      </c>
      <c r="D22" s="51">
        <v>0</v>
      </c>
      <c r="E22" s="51">
        <v>0</v>
      </c>
      <c r="F22" s="51">
        <v>190458904</v>
      </c>
      <c r="G22" s="51">
        <v>1901472971</v>
      </c>
      <c r="H22" s="51">
        <v>0</v>
      </c>
      <c r="I22" s="51">
        <v>-149891250</v>
      </c>
      <c r="J22" s="51">
        <v>0</v>
      </c>
      <c r="K22" s="51">
        <v>1751581721</v>
      </c>
    </row>
    <row r="23" spans="1:11" x14ac:dyDescent="0.5">
      <c r="A23" s="51" t="s">
        <v>278</v>
      </c>
      <c r="B23" s="51">
        <v>90888194</v>
      </c>
      <c r="C23" s="51">
        <v>0</v>
      </c>
      <c r="D23" s="51">
        <v>0</v>
      </c>
      <c r="E23" s="51">
        <v>0</v>
      </c>
      <c r="F23" s="51">
        <v>90888194</v>
      </c>
      <c r="G23" s="51">
        <v>783832228</v>
      </c>
      <c r="H23" s="51">
        <v>0</v>
      </c>
      <c r="I23" s="51">
        <v>217913125</v>
      </c>
      <c r="J23" s="51">
        <v>0</v>
      </c>
      <c r="K23" s="51">
        <v>1001745353</v>
      </c>
    </row>
    <row r="24" spans="1:11" x14ac:dyDescent="0.5">
      <c r="A24" s="51" t="s">
        <v>279</v>
      </c>
      <c r="B24" s="51">
        <v>0</v>
      </c>
      <c r="C24" s="51">
        <v>0</v>
      </c>
      <c r="D24" s="51">
        <v>-1069364648</v>
      </c>
      <c r="E24" s="51">
        <v>1124865471</v>
      </c>
      <c r="F24" s="51">
        <v>55500823</v>
      </c>
      <c r="G24" s="51">
        <v>0</v>
      </c>
      <c r="H24" s="51">
        <v>0</v>
      </c>
      <c r="I24" s="51">
        <v>0</v>
      </c>
      <c r="J24" s="51">
        <v>1124865471</v>
      </c>
      <c r="K24" s="51">
        <v>1124865471</v>
      </c>
    </row>
    <row r="25" spans="1:11" x14ac:dyDescent="0.5">
      <c r="A25" s="51" t="s">
        <v>280</v>
      </c>
      <c r="B25" s="51">
        <v>88013990</v>
      </c>
      <c r="C25" s="51">
        <v>0</v>
      </c>
      <c r="D25" s="51">
        <v>218046801</v>
      </c>
      <c r="E25" s="51">
        <v>0</v>
      </c>
      <c r="F25" s="51">
        <v>306060791</v>
      </c>
      <c r="G25" s="51">
        <v>507342001</v>
      </c>
      <c r="H25" s="51">
        <v>0</v>
      </c>
      <c r="I25" s="51">
        <v>83736000</v>
      </c>
      <c r="J25" s="51">
        <v>0</v>
      </c>
      <c r="K25" s="51">
        <v>591078001</v>
      </c>
    </row>
    <row r="26" spans="1:11" x14ac:dyDescent="0.5">
      <c r="A26" s="51" t="s">
        <v>281</v>
      </c>
      <c r="B26" s="51">
        <v>100633569</v>
      </c>
      <c r="C26" s="51">
        <v>0</v>
      </c>
      <c r="D26" s="51">
        <v>-136451001</v>
      </c>
      <c r="E26" s="51">
        <v>0</v>
      </c>
      <c r="F26" s="51">
        <v>-35817432</v>
      </c>
      <c r="G26" s="51">
        <v>345637480</v>
      </c>
      <c r="H26" s="51">
        <v>0</v>
      </c>
      <c r="I26" s="51">
        <v>-142425001</v>
      </c>
      <c r="J26" s="51">
        <v>72120250</v>
      </c>
      <c r="K26" s="51">
        <v>275332729</v>
      </c>
    </row>
    <row r="27" spans="1:11" x14ac:dyDescent="0.5">
      <c r="A27" s="51" t="s">
        <v>282</v>
      </c>
      <c r="B27" s="51">
        <v>1798455723</v>
      </c>
      <c r="C27" s="51">
        <v>0</v>
      </c>
      <c r="D27" s="51">
        <v>0</v>
      </c>
      <c r="E27" s="51">
        <v>0</v>
      </c>
      <c r="F27" s="51">
        <v>1798455723</v>
      </c>
      <c r="G27" s="51">
        <v>15729828202</v>
      </c>
      <c r="H27" s="51">
        <v>0</v>
      </c>
      <c r="I27" s="51">
        <v>-10774782799</v>
      </c>
      <c r="J27" s="51">
        <v>0</v>
      </c>
      <c r="K27" s="51">
        <v>4955045403</v>
      </c>
    </row>
    <row r="28" spans="1:11" x14ac:dyDescent="0.5">
      <c r="A28" s="51" t="s">
        <v>283</v>
      </c>
      <c r="B28" s="51">
        <v>197021781</v>
      </c>
      <c r="C28" s="51">
        <v>0</v>
      </c>
      <c r="D28" s="51">
        <v>-206650070</v>
      </c>
      <c r="E28" s="51">
        <v>0</v>
      </c>
      <c r="F28" s="51">
        <v>-9628289</v>
      </c>
      <c r="G28" s="51">
        <v>1447975331</v>
      </c>
      <c r="H28" s="51">
        <v>0</v>
      </c>
      <c r="I28" s="51">
        <v>-468153900</v>
      </c>
      <c r="J28" s="51">
        <v>0</v>
      </c>
      <c r="K28" s="51">
        <v>979821431</v>
      </c>
    </row>
    <row r="29" spans="1:11" x14ac:dyDescent="0.5">
      <c r="A29" s="51" t="s">
        <v>284</v>
      </c>
      <c r="B29" s="51">
        <v>183180822</v>
      </c>
      <c r="C29" s="51">
        <v>0</v>
      </c>
      <c r="D29" s="51">
        <v>-131026341</v>
      </c>
      <c r="E29" s="51">
        <v>0</v>
      </c>
      <c r="F29" s="51">
        <v>52154481</v>
      </c>
      <c r="G29" s="51">
        <v>391131935</v>
      </c>
      <c r="H29" s="51">
        <v>0</v>
      </c>
      <c r="I29" s="51">
        <v>-137080091</v>
      </c>
      <c r="J29" s="51">
        <v>0</v>
      </c>
      <c r="K29" s="51">
        <v>254051844</v>
      </c>
    </row>
    <row r="30" spans="1:11" x14ac:dyDescent="0.5">
      <c r="A30" s="51" t="s">
        <v>285</v>
      </c>
      <c r="B30" s="51">
        <v>406442896</v>
      </c>
      <c r="C30" s="51">
        <v>0</v>
      </c>
      <c r="D30" s="51">
        <v>271823932</v>
      </c>
      <c r="E30" s="51">
        <v>0</v>
      </c>
      <c r="F30" s="51">
        <v>678266828</v>
      </c>
      <c r="G30" s="51">
        <v>800633457</v>
      </c>
      <c r="H30" s="51">
        <v>0</v>
      </c>
      <c r="I30" s="51">
        <v>-210669533</v>
      </c>
      <c r="J30" s="51">
        <v>0</v>
      </c>
      <c r="K30" s="51">
        <v>589963924</v>
      </c>
    </row>
    <row r="31" spans="1:11" x14ac:dyDescent="0.5">
      <c r="A31" s="51" t="s">
        <v>286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85798076</v>
      </c>
      <c r="H31" s="51">
        <v>0</v>
      </c>
      <c r="I31" s="51">
        <v>0</v>
      </c>
      <c r="J31" s="51">
        <v>-327750000</v>
      </c>
      <c r="K31" s="51">
        <v>-241951924</v>
      </c>
    </row>
    <row r="32" spans="1:11" x14ac:dyDescent="0.5">
      <c r="A32" s="51" t="s">
        <v>287</v>
      </c>
      <c r="B32" s="51">
        <v>106545285</v>
      </c>
      <c r="C32" s="51">
        <v>0</v>
      </c>
      <c r="D32" s="51">
        <v>-5695868</v>
      </c>
      <c r="E32" s="51">
        <v>0</v>
      </c>
      <c r="F32" s="51">
        <v>100849417</v>
      </c>
      <c r="G32" s="51">
        <v>400091641</v>
      </c>
      <c r="H32" s="51">
        <v>0</v>
      </c>
      <c r="I32" s="51">
        <v>76394045</v>
      </c>
      <c r="J32" s="51">
        <v>0</v>
      </c>
      <c r="K32" s="51">
        <v>476485686</v>
      </c>
    </row>
    <row r="33" spans="1:11" x14ac:dyDescent="0.5">
      <c r="A33" s="51" t="s">
        <v>288</v>
      </c>
      <c r="B33" s="51">
        <v>0</v>
      </c>
      <c r="C33" s="51">
        <v>0</v>
      </c>
      <c r="D33" s="51">
        <v>0</v>
      </c>
      <c r="E33" s="51">
        <v>0</v>
      </c>
      <c r="F33" s="51">
        <v>0</v>
      </c>
      <c r="G33" s="51">
        <v>81503346119</v>
      </c>
      <c r="H33" s="51">
        <v>0</v>
      </c>
      <c r="I33" s="51">
        <v>0</v>
      </c>
      <c r="J33" s="51">
        <v>10055099528</v>
      </c>
      <c r="K33" s="51">
        <v>91558445647</v>
      </c>
    </row>
    <row r="34" spans="1:11" x14ac:dyDescent="0.5">
      <c r="A34" s="51" t="s">
        <v>289</v>
      </c>
      <c r="B34" s="51">
        <v>63400224</v>
      </c>
      <c r="C34" s="51">
        <v>0</v>
      </c>
      <c r="D34" s="51">
        <v>6075500</v>
      </c>
      <c r="E34" s="51">
        <v>26962250</v>
      </c>
      <c r="F34" s="51">
        <v>96437974</v>
      </c>
      <c r="G34" s="51">
        <v>152904568</v>
      </c>
      <c r="H34" s="51">
        <v>0</v>
      </c>
      <c r="I34" s="51">
        <v>0</v>
      </c>
      <c r="J34" s="51">
        <v>3917250</v>
      </c>
      <c r="K34" s="51">
        <v>156821818</v>
      </c>
    </row>
    <row r="35" spans="1:11" x14ac:dyDescent="0.5">
      <c r="A35" s="51" t="s">
        <v>290</v>
      </c>
      <c r="B35" s="51">
        <v>92267638</v>
      </c>
      <c r="C35" s="51">
        <v>0</v>
      </c>
      <c r="D35" s="51">
        <v>-17037639</v>
      </c>
      <c r="E35" s="51">
        <v>0</v>
      </c>
      <c r="F35" s="51">
        <v>75229999</v>
      </c>
      <c r="G35" s="51">
        <v>228239074</v>
      </c>
      <c r="H35" s="51">
        <v>0</v>
      </c>
      <c r="I35" s="51">
        <v>41738236</v>
      </c>
      <c r="J35" s="51">
        <v>0</v>
      </c>
      <c r="K35" s="51">
        <v>269977310</v>
      </c>
    </row>
    <row r="36" spans="1:11" x14ac:dyDescent="0.5">
      <c r="A36" s="51" t="s">
        <v>291</v>
      </c>
      <c r="B36" s="51">
        <v>40450617</v>
      </c>
      <c r="C36" s="51">
        <v>0</v>
      </c>
      <c r="D36" s="51">
        <v>-40842015</v>
      </c>
      <c r="E36" s="51">
        <v>0</v>
      </c>
      <c r="F36" s="51">
        <v>-391398</v>
      </c>
      <c r="G36" s="51">
        <v>99895251</v>
      </c>
      <c r="H36" s="51">
        <v>0</v>
      </c>
      <c r="I36" s="51">
        <v>-40842015</v>
      </c>
      <c r="J36" s="51">
        <v>-17983375</v>
      </c>
      <c r="K36" s="51">
        <v>41069861</v>
      </c>
    </row>
    <row r="37" spans="1:11" x14ac:dyDescent="0.5">
      <c r="A37" s="51" t="s">
        <v>292</v>
      </c>
      <c r="B37" s="51">
        <v>93117642</v>
      </c>
      <c r="C37" s="51">
        <v>0</v>
      </c>
      <c r="D37" s="51">
        <v>-36623429</v>
      </c>
      <c r="E37" s="51">
        <v>0</v>
      </c>
      <c r="F37" s="51">
        <v>56494213</v>
      </c>
      <c r="G37" s="51">
        <v>168313762</v>
      </c>
      <c r="H37" s="51">
        <v>0</v>
      </c>
      <c r="I37" s="51">
        <v>28490006</v>
      </c>
      <c r="J37" s="51">
        <v>0</v>
      </c>
      <c r="K37" s="51">
        <v>196803768</v>
      </c>
    </row>
    <row r="38" spans="1:11" x14ac:dyDescent="0.5">
      <c r="A38" s="51" t="s">
        <v>293</v>
      </c>
      <c r="B38" s="51">
        <v>400971567</v>
      </c>
      <c r="C38" s="51">
        <v>0</v>
      </c>
      <c r="D38" s="51">
        <v>-888043740</v>
      </c>
      <c r="E38" s="51">
        <v>1042442240</v>
      </c>
      <c r="F38" s="51">
        <v>555370067</v>
      </c>
      <c r="G38" s="51">
        <v>3684015745</v>
      </c>
      <c r="H38" s="51">
        <v>0</v>
      </c>
      <c r="I38" s="51">
        <v>0</v>
      </c>
      <c r="J38" s="51">
        <v>1042442240</v>
      </c>
      <c r="K38" s="51">
        <v>4726457985</v>
      </c>
    </row>
    <row r="39" spans="1:11" x14ac:dyDescent="0.5">
      <c r="A39" s="51" t="s">
        <v>294</v>
      </c>
      <c r="B39" s="51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93550372</v>
      </c>
      <c r="K39" s="51">
        <v>93550372</v>
      </c>
    </row>
    <row r="40" spans="1:11" x14ac:dyDescent="0.5">
      <c r="A40" s="51" t="s">
        <v>295</v>
      </c>
      <c r="B40" s="51">
        <v>95837447</v>
      </c>
      <c r="C40" s="51">
        <v>0</v>
      </c>
      <c r="D40" s="51">
        <v>0</v>
      </c>
      <c r="E40" s="51">
        <v>0</v>
      </c>
      <c r="F40" s="51">
        <v>95837447</v>
      </c>
      <c r="G40" s="51">
        <v>702186063</v>
      </c>
      <c r="H40" s="51">
        <v>0</v>
      </c>
      <c r="I40" s="51">
        <v>-6242250</v>
      </c>
      <c r="J40" s="51">
        <v>0</v>
      </c>
      <c r="K40" s="51">
        <v>695943813</v>
      </c>
    </row>
    <row r="41" spans="1:11" x14ac:dyDescent="0.5">
      <c r="A41" s="51" t="s">
        <v>296</v>
      </c>
      <c r="B41" s="51">
        <v>47285227</v>
      </c>
      <c r="C41" s="51">
        <v>0</v>
      </c>
      <c r="D41" s="51">
        <v>21584340</v>
      </c>
      <c r="E41" s="51">
        <v>0</v>
      </c>
      <c r="F41" s="51">
        <v>68869567</v>
      </c>
      <c r="G41" s="51">
        <v>370969178</v>
      </c>
      <c r="H41" s="51">
        <v>0</v>
      </c>
      <c r="I41" s="51">
        <v>-838140</v>
      </c>
      <c r="J41" s="51">
        <v>0</v>
      </c>
      <c r="K41" s="51">
        <v>370131038</v>
      </c>
    </row>
    <row r="42" spans="1:11" x14ac:dyDescent="0.5">
      <c r="A42" s="51" t="s">
        <v>297</v>
      </c>
      <c r="B42" s="51">
        <v>88167162</v>
      </c>
      <c r="C42" s="51">
        <v>0</v>
      </c>
      <c r="D42" s="51">
        <v>0</v>
      </c>
      <c r="E42" s="51">
        <v>0</v>
      </c>
      <c r="F42" s="51">
        <v>88167162</v>
      </c>
      <c r="G42" s="51">
        <v>456855155</v>
      </c>
      <c r="H42" s="51">
        <v>0</v>
      </c>
      <c r="I42" s="51">
        <v>218058125</v>
      </c>
      <c r="J42" s="51">
        <v>0</v>
      </c>
      <c r="K42" s="51">
        <v>674913280</v>
      </c>
    </row>
    <row r="43" spans="1:11" x14ac:dyDescent="0.5">
      <c r="A43" s="51" t="s">
        <v>298</v>
      </c>
      <c r="B43" s="51">
        <v>0</v>
      </c>
      <c r="C43" s="51">
        <v>0</v>
      </c>
      <c r="D43" s="51">
        <v>0</v>
      </c>
      <c r="E43" s="51">
        <v>0</v>
      </c>
      <c r="F43" s="51">
        <v>0</v>
      </c>
      <c r="G43" s="51">
        <v>674053279</v>
      </c>
      <c r="H43" s="51">
        <v>0</v>
      </c>
      <c r="I43" s="51">
        <v>0</v>
      </c>
      <c r="J43" s="51">
        <v>307032500</v>
      </c>
      <c r="K43" s="51">
        <v>981085779</v>
      </c>
    </row>
    <row r="44" spans="1:11" x14ac:dyDescent="0.5">
      <c r="A44" s="51" t="s">
        <v>299</v>
      </c>
      <c r="B44" s="51">
        <v>1631353767</v>
      </c>
      <c r="C44" s="51">
        <v>0</v>
      </c>
      <c r="D44" s="51">
        <v>0</v>
      </c>
      <c r="E44" s="51">
        <v>0</v>
      </c>
      <c r="F44" s="51">
        <v>1631353767</v>
      </c>
      <c r="G44" s="51">
        <v>13104143294</v>
      </c>
      <c r="H44" s="51">
        <v>0</v>
      </c>
      <c r="I44" s="51">
        <v>-4092740281</v>
      </c>
      <c r="J44" s="51">
        <v>0</v>
      </c>
      <c r="K44" s="51">
        <v>9011403013</v>
      </c>
    </row>
    <row r="45" spans="1:11" x14ac:dyDescent="0.5">
      <c r="A45" s="51" t="s">
        <v>300</v>
      </c>
      <c r="B45" s="51">
        <v>93886473</v>
      </c>
      <c r="C45" s="51">
        <v>0</v>
      </c>
      <c r="D45" s="51">
        <v>0</v>
      </c>
      <c r="E45" s="51">
        <v>0</v>
      </c>
      <c r="F45" s="51">
        <v>93886473</v>
      </c>
      <c r="G45" s="51">
        <v>597890568</v>
      </c>
      <c r="H45" s="51">
        <v>0</v>
      </c>
      <c r="I45" s="51">
        <v>-36169750</v>
      </c>
      <c r="J45" s="51">
        <v>0</v>
      </c>
      <c r="K45" s="51">
        <v>561720818</v>
      </c>
    </row>
    <row r="46" spans="1:11" ht="17.399999999999999" thickBot="1" x14ac:dyDescent="0.55000000000000004">
      <c r="A46" s="51" t="s">
        <v>2</v>
      </c>
      <c r="B46" s="53">
        <f t="shared" ref="B46:K46" si="0">SUM(B10:B45)</f>
        <v>9636770432</v>
      </c>
      <c r="C46" s="53">
        <f t="shared" si="0"/>
        <v>0</v>
      </c>
      <c r="D46" s="53">
        <f t="shared" si="0"/>
        <v>-2531315376</v>
      </c>
      <c r="E46" s="53">
        <f t="shared" si="0"/>
        <v>2194269961</v>
      </c>
      <c r="F46" s="53">
        <f t="shared" si="0"/>
        <v>9299725017</v>
      </c>
      <c r="G46" s="53">
        <f t="shared" si="0"/>
        <v>171198403338</v>
      </c>
      <c r="H46" s="53">
        <f t="shared" si="0"/>
        <v>0</v>
      </c>
      <c r="I46" s="53">
        <f t="shared" si="0"/>
        <v>-40898703987</v>
      </c>
      <c r="J46" s="53">
        <f t="shared" si="0"/>
        <v>9708378660</v>
      </c>
      <c r="K46" s="53">
        <f t="shared" si="0"/>
        <v>140008078011</v>
      </c>
    </row>
    <row r="47" spans="1:11" ht="17.399999999999999" thickTop="1" x14ac:dyDescent="0.5"/>
  </sheetData>
  <mergeCells count="17">
    <mergeCell ref="G7:G8"/>
    <mergeCell ref="A1:K1"/>
    <mergeCell ref="A2:K2"/>
    <mergeCell ref="A3:K3"/>
    <mergeCell ref="C7:C8"/>
    <mergeCell ref="D7:D8"/>
    <mergeCell ref="E7:E8"/>
    <mergeCell ref="H7:H8"/>
    <mergeCell ref="I7:I8"/>
    <mergeCell ref="J7:J8"/>
    <mergeCell ref="A4:K4"/>
    <mergeCell ref="C6:F6"/>
    <mergeCell ref="H6:K6"/>
    <mergeCell ref="A7:A9"/>
    <mergeCell ref="K7:K9"/>
    <mergeCell ref="F7:F9"/>
    <mergeCell ref="B7:B8"/>
  </mergeCells>
  <pageMargins left="0.7" right="0.7" top="0.75" bottom="0.75" header="0.3" footer="0.3"/>
  <pageSetup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6053-6D8B-4C15-85DA-2DE36E3ED8D7}">
  <dimension ref="A1:G13"/>
  <sheetViews>
    <sheetView rightToLeft="1" zoomScale="115" zoomScaleNormal="115" zoomScaleSheetLayoutView="90" workbookViewId="0">
      <selection activeCell="F17" sqref="F17"/>
    </sheetView>
  </sheetViews>
  <sheetFormatPr defaultColWidth="9.109375" defaultRowHeight="16.8" x14ac:dyDescent="0.5"/>
  <cols>
    <col min="1" max="1" width="24.5546875" style="8" bestFit="1" customWidth="1"/>
    <col min="2" max="2" width="18" style="8" customWidth="1"/>
    <col min="3" max="3" width="17.109375" style="8" customWidth="1"/>
    <col min="4" max="4" width="16.33203125" style="8" customWidth="1"/>
    <col min="5" max="5" width="17.6640625" style="8" customWidth="1"/>
    <col min="6" max="6" width="15.33203125" style="8" customWidth="1"/>
    <col min="7" max="7" width="16" style="8" customWidth="1"/>
    <col min="8" max="16384" width="9.109375" style="8"/>
  </cols>
  <sheetData>
    <row r="1" spans="1:7" ht="20.399999999999999" x14ac:dyDescent="0.65">
      <c r="A1" s="109" t="s">
        <v>118</v>
      </c>
      <c r="B1" s="109"/>
      <c r="C1" s="109"/>
      <c r="D1" s="109"/>
      <c r="E1" s="109"/>
      <c r="F1" s="109"/>
      <c r="G1" s="109"/>
    </row>
    <row r="2" spans="1:7" ht="20.399999999999999" x14ac:dyDescent="0.65">
      <c r="A2" s="109" t="s">
        <v>71</v>
      </c>
      <c r="B2" s="109"/>
      <c r="C2" s="109"/>
      <c r="D2" s="109"/>
      <c r="E2" s="109"/>
      <c r="F2" s="109"/>
      <c r="G2" s="109"/>
    </row>
    <row r="3" spans="1:7" ht="20.399999999999999" x14ac:dyDescent="0.65">
      <c r="A3" s="109" t="s">
        <v>119</v>
      </c>
      <c r="B3" s="109"/>
      <c r="C3" s="109"/>
      <c r="D3" s="109"/>
      <c r="E3" s="109"/>
      <c r="F3" s="109"/>
      <c r="G3" s="109"/>
    </row>
    <row r="4" spans="1:7" ht="20.399999999999999" x14ac:dyDescent="0.5">
      <c r="A4" s="110" t="s">
        <v>116</v>
      </c>
      <c r="B4" s="110"/>
      <c r="C4" s="110"/>
      <c r="D4" s="110"/>
      <c r="E4" s="110"/>
      <c r="F4" s="110"/>
      <c r="G4" s="110"/>
    </row>
    <row r="6" spans="1:7" ht="19.5" customHeight="1" thickBot="1" x14ac:dyDescent="0.55000000000000004">
      <c r="A6" s="7"/>
      <c r="B6" s="124" t="s">
        <v>99</v>
      </c>
      <c r="C6" s="124"/>
      <c r="D6" s="124"/>
      <c r="E6" s="124" t="s">
        <v>120</v>
      </c>
      <c r="F6" s="124"/>
      <c r="G6" s="124"/>
    </row>
    <row r="7" spans="1:7" ht="20.25" customHeight="1" x14ac:dyDescent="0.5">
      <c r="A7" s="129"/>
      <c r="B7" s="127" t="s">
        <v>14</v>
      </c>
      <c r="C7" s="127" t="s">
        <v>15</v>
      </c>
      <c r="D7" s="127" t="s">
        <v>2</v>
      </c>
      <c r="E7" s="127" t="s">
        <v>14</v>
      </c>
      <c r="F7" s="127" t="s">
        <v>15</v>
      </c>
      <c r="G7" s="127" t="s">
        <v>2</v>
      </c>
    </row>
    <row r="8" spans="1:7" ht="20.25" customHeight="1" x14ac:dyDescent="0.5">
      <c r="A8" s="130"/>
      <c r="B8" s="128"/>
      <c r="C8" s="128"/>
      <c r="D8" s="128"/>
      <c r="E8" s="128"/>
      <c r="F8" s="128"/>
      <c r="G8" s="128"/>
    </row>
    <row r="9" spans="1:7" ht="18" thickBot="1" x14ac:dyDescent="0.55000000000000004">
      <c r="A9" s="130"/>
      <c r="B9" s="21"/>
      <c r="C9" s="21"/>
      <c r="D9" s="124"/>
      <c r="E9" s="21"/>
      <c r="F9" s="21"/>
      <c r="G9" s="124"/>
    </row>
    <row r="10" spans="1:7" x14ac:dyDescent="0.5">
      <c r="A10" s="51" t="s">
        <v>301</v>
      </c>
      <c r="B10" s="51">
        <v>-3559122950799</v>
      </c>
      <c r="C10" s="51">
        <v>1391864339086</v>
      </c>
      <c r="D10" s="51">
        <v>-2167258611713</v>
      </c>
      <c r="E10" s="51">
        <v>-585983108186</v>
      </c>
      <c r="F10" s="51">
        <v>1698424926206</v>
      </c>
      <c r="G10" s="51">
        <v>1112441818020</v>
      </c>
    </row>
    <row r="11" spans="1:7" x14ac:dyDescent="0.5">
      <c r="A11" s="51" t="s">
        <v>302</v>
      </c>
      <c r="B11" s="51">
        <v>-1951702481533</v>
      </c>
      <c r="C11" s="51">
        <v>227793239293</v>
      </c>
      <c r="D11" s="51">
        <v>-1723909242240</v>
      </c>
      <c r="E11" s="51">
        <v>2693293156979</v>
      </c>
      <c r="F11" s="51">
        <v>1889720900335</v>
      </c>
      <c r="G11" s="51">
        <v>4583014057314</v>
      </c>
    </row>
    <row r="12" spans="1:7" ht="17.399999999999999" thickBot="1" x14ac:dyDescent="0.55000000000000004">
      <c r="A12" s="64" t="s">
        <v>2</v>
      </c>
      <c r="B12" s="53">
        <f t="shared" ref="B12:G12" si="0">SUM(B10:B11)</f>
        <v>-5510825432332</v>
      </c>
      <c r="C12" s="53">
        <f t="shared" si="0"/>
        <v>1619657578379</v>
      </c>
      <c r="D12" s="53">
        <f t="shared" si="0"/>
        <v>-3891167853953</v>
      </c>
      <c r="E12" s="53">
        <f t="shared" si="0"/>
        <v>2107310048793</v>
      </c>
      <c r="F12" s="53">
        <f t="shared" si="0"/>
        <v>3588145826541</v>
      </c>
      <c r="G12" s="53">
        <f t="shared" si="0"/>
        <v>5695455875334</v>
      </c>
    </row>
    <row r="13" spans="1:7" ht="17.399999999999999" thickTop="1" x14ac:dyDescent="0.5"/>
  </sheetData>
  <mergeCells count="13">
    <mergeCell ref="A1:G1"/>
    <mergeCell ref="A2:G2"/>
    <mergeCell ref="A3:G3"/>
    <mergeCell ref="A4:G4"/>
    <mergeCell ref="E7:E8"/>
    <mergeCell ref="F7:F8"/>
    <mergeCell ref="G7:G9"/>
    <mergeCell ref="D7:D9"/>
    <mergeCell ref="E6:G6"/>
    <mergeCell ref="B6:D6"/>
    <mergeCell ref="A7:A9"/>
    <mergeCell ref="B7:B8"/>
    <mergeCell ref="C7:C8"/>
  </mergeCells>
  <pageMargins left="0.7" right="0.7" top="0.75" bottom="0.75" header="0.3" footer="0.3"/>
  <pageSetup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"/>
  <sheetViews>
    <sheetView rightToLeft="1" zoomScaleNormal="100" zoomScaleSheetLayoutView="100" workbookViewId="0">
      <selection activeCell="N19" sqref="N19"/>
    </sheetView>
  </sheetViews>
  <sheetFormatPr defaultColWidth="9.109375" defaultRowHeight="16.2" x14ac:dyDescent="0.5"/>
  <cols>
    <col min="1" max="1" width="23.6640625" style="6" customWidth="1"/>
    <col min="2" max="2" width="29.44140625" style="6" customWidth="1"/>
    <col min="3" max="3" width="12.5546875" style="6" customWidth="1"/>
    <col min="4" max="4" width="22.44140625" style="6" customWidth="1"/>
    <col min="5" max="5" width="10.33203125" style="6" customWidth="1"/>
    <col min="6" max="16384" width="9.109375" style="6"/>
  </cols>
  <sheetData>
    <row r="1" spans="1:6" ht="20.399999999999999" x14ac:dyDescent="0.65">
      <c r="A1" s="109" t="s">
        <v>118</v>
      </c>
      <c r="B1" s="109"/>
      <c r="C1" s="109"/>
      <c r="D1" s="109"/>
      <c r="E1" s="109"/>
    </row>
    <row r="2" spans="1:6" ht="20.399999999999999" x14ac:dyDescent="0.65">
      <c r="A2" s="109" t="s">
        <v>71</v>
      </c>
      <c r="B2" s="109"/>
      <c r="C2" s="109"/>
      <c r="D2" s="109"/>
      <c r="E2" s="109"/>
    </row>
    <row r="3" spans="1:6" ht="20.399999999999999" x14ac:dyDescent="0.65">
      <c r="A3" s="109" t="s">
        <v>119</v>
      </c>
      <c r="B3" s="109"/>
      <c r="C3" s="109"/>
      <c r="D3" s="109"/>
      <c r="E3" s="109"/>
    </row>
    <row r="4" spans="1:6" ht="14.4" customHeight="1" x14ac:dyDescent="0.65">
      <c r="A4" s="36"/>
      <c r="B4" s="36"/>
      <c r="C4" s="36"/>
      <c r="D4" s="36"/>
      <c r="E4" s="36"/>
    </row>
    <row r="5" spans="1:6" ht="20.399999999999999" x14ac:dyDescent="0.5">
      <c r="A5" s="110" t="s">
        <v>113</v>
      </c>
      <c r="B5" s="110"/>
      <c r="C5" s="110"/>
      <c r="D5" s="110"/>
      <c r="E5" s="110"/>
    </row>
    <row r="6" spans="1:6" ht="16.8" thickBot="1" x14ac:dyDescent="0.55000000000000004">
      <c r="A6" s="4"/>
      <c r="B6" s="4"/>
      <c r="C6" s="4"/>
      <c r="D6" s="4"/>
      <c r="E6" s="4"/>
    </row>
    <row r="7" spans="1:6" ht="37.5" customHeight="1" thickBot="1" x14ac:dyDescent="0.55000000000000004">
      <c r="A7" s="49" t="s">
        <v>22</v>
      </c>
      <c r="B7" s="131" t="s">
        <v>99</v>
      </c>
      <c r="C7" s="131"/>
      <c r="D7" s="132" t="s">
        <v>120</v>
      </c>
      <c r="E7" s="132"/>
      <c r="F7" s="5"/>
    </row>
    <row r="8" spans="1:6" ht="59.25" customHeight="1" x14ac:dyDescent="0.5">
      <c r="A8" s="65" t="s">
        <v>18</v>
      </c>
      <c r="B8" s="65" t="s">
        <v>19</v>
      </c>
      <c r="C8" s="65" t="s">
        <v>20</v>
      </c>
      <c r="D8" s="65" t="s">
        <v>19</v>
      </c>
      <c r="E8" s="65" t="s">
        <v>20</v>
      </c>
      <c r="F8" s="48"/>
    </row>
    <row r="9" spans="1:6" x14ac:dyDescent="0.5">
      <c r="A9" s="51" t="s">
        <v>126</v>
      </c>
      <c r="B9" s="51">
        <v>121392845</v>
      </c>
      <c r="C9" s="52">
        <f>B9/B14</f>
        <v>0.63837739449609365</v>
      </c>
      <c r="D9" s="51">
        <v>1783770372</v>
      </c>
      <c r="E9" s="52">
        <f>D9/D14</f>
        <v>0.25439017409068004</v>
      </c>
    </row>
    <row r="10" spans="1:6" x14ac:dyDescent="0.5">
      <c r="A10" s="51" t="s">
        <v>127</v>
      </c>
      <c r="B10" s="51">
        <v>125286</v>
      </c>
      <c r="C10" s="52">
        <f>B10/B14</f>
        <v>6.588506122155519E-4</v>
      </c>
      <c r="D10" s="51">
        <v>985672</v>
      </c>
      <c r="E10" s="52">
        <f>D10/D14</f>
        <v>1.4057037588037074E-4</v>
      </c>
    </row>
    <row r="11" spans="1:6" x14ac:dyDescent="0.5">
      <c r="A11" s="51" t="s">
        <v>128</v>
      </c>
      <c r="B11" s="51">
        <v>66297088</v>
      </c>
      <c r="C11" s="52">
        <f>B11/B14</f>
        <v>0.34864132478416038</v>
      </c>
      <c r="D11" s="51">
        <v>5176119672</v>
      </c>
      <c r="E11" s="52">
        <f>D11/D14</f>
        <v>0.73818581424127028</v>
      </c>
    </row>
    <row r="12" spans="1:6" x14ac:dyDescent="0.5">
      <c r="A12" s="51" t="s">
        <v>129</v>
      </c>
      <c r="B12" s="51">
        <v>2343214</v>
      </c>
      <c r="C12" s="52">
        <f>B12/B14</f>
        <v>1.2322430107530388E-2</v>
      </c>
      <c r="D12" s="51">
        <v>26135841</v>
      </c>
      <c r="E12" s="52">
        <f>D12/D14</f>
        <v>3.7273301801406603E-3</v>
      </c>
    </row>
    <row r="13" spans="1:6" x14ac:dyDescent="0.5">
      <c r="A13" s="51" t="s">
        <v>130</v>
      </c>
      <c r="D13" s="51">
        <v>24935262</v>
      </c>
      <c r="E13" s="52">
        <f>D13/D14</f>
        <v>3.5561111120286722E-3</v>
      </c>
    </row>
    <row r="14" spans="1:6" ht="16.8" thickBot="1" x14ac:dyDescent="0.55000000000000004">
      <c r="A14" s="51" t="s">
        <v>2</v>
      </c>
      <c r="B14" s="53">
        <f>SUM(B9:B13)</f>
        <v>190158433</v>
      </c>
      <c r="C14" s="55">
        <f>SUM(C9:C13)</f>
        <v>1</v>
      </c>
      <c r="D14" s="53">
        <f>SUM(D9:D13)</f>
        <v>7011946819</v>
      </c>
      <c r="E14" s="55">
        <f>SUM(E9:E13)</f>
        <v>1</v>
      </c>
    </row>
    <row r="15" spans="1:6" ht="16.8" thickTop="1" x14ac:dyDescent="0.5"/>
  </sheetData>
  <mergeCells count="6">
    <mergeCell ref="B7:C7"/>
    <mergeCell ref="A5:E5"/>
    <mergeCell ref="D7:E7"/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FB87-ACDE-4332-A683-1A3C8B5D683E}">
  <dimension ref="A1:I10"/>
  <sheetViews>
    <sheetView rightToLeft="1" zoomScale="130" zoomScaleNormal="130" workbookViewId="0">
      <selection activeCell="J10" sqref="J10"/>
    </sheetView>
  </sheetViews>
  <sheetFormatPr defaultRowHeight="16.8" x14ac:dyDescent="0.5"/>
  <cols>
    <col min="1" max="1" width="23.44140625" style="8" customWidth="1"/>
    <col min="2" max="2" width="23" style="8" customWidth="1"/>
    <col min="3" max="3" width="21.88671875" style="8" customWidth="1"/>
    <col min="4" max="16384" width="8.88671875" style="8"/>
  </cols>
  <sheetData>
    <row r="1" spans="1:9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</row>
    <row r="2" spans="1:9" ht="20.399999999999999" x14ac:dyDescent="0.65">
      <c r="A2" s="109" t="s">
        <v>71</v>
      </c>
      <c r="B2" s="109"/>
      <c r="C2" s="109"/>
      <c r="D2" s="109"/>
      <c r="E2" s="109"/>
      <c r="F2" s="109"/>
      <c r="G2" s="109"/>
      <c r="H2" s="109"/>
      <c r="I2" s="109"/>
    </row>
    <row r="3" spans="1:9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</row>
    <row r="4" spans="1:9" ht="20.399999999999999" x14ac:dyDescent="0.5">
      <c r="A4" s="110" t="s">
        <v>114</v>
      </c>
      <c r="B4" s="110"/>
      <c r="C4" s="110"/>
      <c r="D4" s="110"/>
      <c r="E4" s="110"/>
      <c r="F4" s="110"/>
      <c r="G4" s="110"/>
      <c r="H4" s="110"/>
      <c r="I4" s="110"/>
    </row>
    <row r="5" spans="1:9" x14ac:dyDescent="0.5">
      <c r="A5" s="6"/>
      <c r="B5" s="6"/>
      <c r="C5" s="6"/>
      <c r="D5" s="6"/>
      <c r="E5" s="6"/>
      <c r="F5" s="6"/>
      <c r="G5" s="6"/>
      <c r="H5" s="6"/>
      <c r="I5" s="6"/>
    </row>
    <row r="6" spans="1:9" ht="17.399999999999999" x14ac:dyDescent="0.5">
      <c r="A6" s="5"/>
      <c r="B6" s="28" t="s">
        <v>104</v>
      </c>
      <c r="C6" s="28" t="s">
        <v>120</v>
      </c>
      <c r="D6" s="29"/>
      <c r="E6" s="29"/>
      <c r="F6" s="5"/>
      <c r="G6" s="5"/>
      <c r="H6" s="5"/>
      <c r="I6" s="5"/>
    </row>
    <row r="7" spans="1:9" ht="18" thickBot="1" x14ac:dyDescent="0.55000000000000004">
      <c r="A7" s="35" t="s">
        <v>106</v>
      </c>
      <c r="B7" s="30" t="s">
        <v>105</v>
      </c>
      <c r="C7" s="30" t="s">
        <v>105</v>
      </c>
      <c r="D7" s="5"/>
      <c r="E7" s="48"/>
      <c r="F7" s="5"/>
      <c r="G7" s="5"/>
      <c r="H7" s="5"/>
      <c r="I7" s="48"/>
    </row>
    <row r="8" spans="1:9" x14ac:dyDescent="0.5">
      <c r="A8" s="51" t="s">
        <v>125</v>
      </c>
      <c r="B8" s="51">
        <v>14349173294</v>
      </c>
      <c r="C8" s="51">
        <v>66122414551</v>
      </c>
    </row>
    <row r="9" spans="1:9" ht="17.399999999999999" thickBot="1" x14ac:dyDescent="0.55000000000000004">
      <c r="A9" s="51" t="s">
        <v>2</v>
      </c>
      <c r="B9" s="53">
        <f>SUM(B8:B8)</f>
        <v>14349173294</v>
      </c>
      <c r="C9" s="53">
        <f>SUM(C8:C8)</f>
        <v>66122414551</v>
      </c>
    </row>
    <row r="10" spans="1:9" ht="17.399999999999999" thickTop="1" x14ac:dyDescent="0.5"/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4516-2072-42A8-877E-37BB5BACA214}">
  <dimension ref="A1:K82"/>
  <sheetViews>
    <sheetView rightToLeft="1" zoomScale="85" zoomScaleNormal="85" workbookViewId="0">
      <pane ySplit="9" topLeftCell="A10" activePane="bottomLeft" state="frozen"/>
      <selection pane="bottomLeft" activeCell="M79" sqref="M79"/>
    </sheetView>
  </sheetViews>
  <sheetFormatPr defaultRowHeight="16.8" x14ac:dyDescent="0.5"/>
  <cols>
    <col min="1" max="1" width="27.33203125" style="8" customWidth="1"/>
    <col min="2" max="2" width="20.44140625" style="8" customWidth="1"/>
    <col min="3" max="3" width="22" style="8" customWidth="1"/>
    <col min="4" max="5" width="20.88671875" style="8" customWidth="1"/>
    <col min="6" max="6" width="16.109375" style="8" customWidth="1"/>
    <col min="7" max="7" width="22.44140625" style="8" customWidth="1"/>
    <col min="8" max="8" width="20.44140625" style="8" customWidth="1"/>
    <col min="9" max="9" width="22.33203125" style="8" customWidth="1"/>
    <col min="10" max="10" width="18.88671875" style="8" customWidth="1"/>
    <col min="11" max="16384" width="8.88671875" style="8"/>
  </cols>
  <sheetData>
    <row r="1" spans="1:11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20.399999999999999" x14ac:dyDescent="0.65">
      <c r="A2" s="109" t="s">
        <v>109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1" ht="20.399999999999999" x14ac:dyDescent="0.5">
      <c r="A4" s="110" t="s">
        <v>115</v>
      </c>
      <c r="B4" s="110"/>
      <c r="C4" s="110"/>
      <c r="D4" s="110"/>
      <c r="E4" s="110"/>
      <c r="F4" s="110"/>
      <c r="G4" s="110"/>
      <c r="H4" s="110"/>
      <c r="I4" s="110"/>
    </row>
    <row r="5" spans="1:11" ht="10.199999999999999" customHeight="1" x14ac:dyDescent="0.5">
      <c r="B5" s="31"/>
      <c r="C5" s="31"/>
      <c r="D5" s="31"/>
      <c r="E5" s="31"/>
    </row>
    <row r="6" spans="1:11" ht="18" thickBot="1" x14ac:dyDescent="0.55000000000000004">
      <c r="A6" s="4"/>
      <c r="B6" s="124" t="s">
        <v>99</v>
      </c>
      <c r="C6" s="124"/>
      <c r="D6" s="124"/>
      <c r="E6" s="124"/>
      <c r="F6" s="124"/>
      <c r="G6" s="124" t="s">
        <v>120</v>
      </c>
      <c r="H6" s="124"/>
      <c r="I6" s="124"/>
      <c r="J6" s="124"/>
      <c r="K6" s="124"/>
    </row>
    <row r="7" spans="1:11" ht="15" customHeight="1" x14ac:dyDescent="0.5">
      <c r="A7" s="116" t="s">
        <v>107</v>
      </c>
      <c r="B7" s="134" t="s">
        <v>17</v>
      </c>
      <c r="C7" s="134" t="s">
        <v>14</v>
      </c>
      <c r="D7" s="127" t="s">
        <v>15</v>
      </c>
      <c r="E7" s="127" t="s">
        <v>2</v>
      </c>
      <c r="F7" s="127"/>
      <c r="G7" s="127" t="s">
        <v>17</v>
      </c>
      <c r="H7" s="127" t="s">
        <v>14</v>
      </c>
      <c r="I7" s="127" t="s">
        <v>15</v>
      </c>
      <c r="J7" s="127" t="s">
        <v>2</v>
      </c>
      <c r="K7" s="127"/>
    </row>
    <row r="8" spans="1:11" ht="15.75" customHeight="1" thickBot="1" x14ac:dyDescent="0.55000000000000004">
      <c r="A8" s="118"/>
      <c r="B8" s="135"/>
      <c r="C8" s="135"/>
      <c r="D8" s="128"/>
      <c r="E8" s="124"/>
      <c r="F8" s="124"/>
      <c r="G8" s="128"/>
      <c r="H8" s="128"/>
      <c r="I8" s="128"/>
      <c r="J8" s="124"/>
      <c r="K8" s="124"/>
    </row>
    <row r="9" spans="1:11" ht="35.4" thickBot="1" x14ac:dyDescent="0.55000000000000004">
      <c r="A9" s="117"/>
      <c r="B9" s="22"/>
      <c r="C9" s="22"/>
      <c r="D9" s="22"/>
      <c r="E9" s="49" t="s">
        <v>6</v>
      </c>
      <c r="F9" s="49" t="s">
        <v>16</v>
      </c>
      <c r="G9" s="22"/>
      <c r="H9" s="22"/>
      <c r="I9" s="22"/>
      <c r="J9" s="49" t="s">
        <v>6</v>
      </c>
      <c r="K9" s="49" t="s">
        <v>16</v>
      </c>
    </row>
    <row r="10" spans="1:11" x14ac:dyDescent="0.5">
      <c r="A10" s="51" t="s">
        <v>131</v>
      </c>
      <c r="B10" s="32"/>
      <c r="C10" s="51">
        <v>12904292600</v>
      </c>
      <c r="D10" s="51">
        <v>0</v>
      </c>
      <c r="E10" s="51">
        <v>12904292600</v>
      </c>
      <c r="F10" s="52">
        <v>5.6183672701589336E-4</v>
      </c>
      <c r="H10" s="51">
        <v>13615668172</v>
      </c>
      <c r="I10" s="51">
        <v>213683020</v>
      </c>
      <c r="J10" s="51">
        <v>13829351192</v>
      </c>
      <c r="K10" s="52">
        <f>J10/' سهام'!$N$50</f>
        <v>1.9777428012319101E-4</v>
      </c>
    </row>
    <row r="11" spans="1:11" x14ac:dyDescent="0.5">
      <c r="A11" s="51" t="s">
        <v>132</v>
      </c>
      <c r="B11" s="33"/>
      <c r="C11" s="51">
        <v>4524168032</v>
      </c>
      <c r="D11" s="51">
        <v>0</v>
      </c>
      <c r="E11" s="51">
        <v>4524168032</v>
      </c>
      <c r="F11" s="52">
        <v>1.9697660603021475E-4</v>
      </c>
      <c r="G11" s="34"/>
      <c r="H11" s="51">
        <v>4054027693</v>
      </c>
      <c r="I11" s="51">
        <v>1721731535</v>
      </c>
      <c r="J11" s="51">
        <v>5775759228</v>
      </c>
      <c r="K11" s="52">
        <f>J11/' سهام'!$N$50</f>
        <v>8.2599437068556978E-5</v>
      </c>
    </row>
    <row r="12" spans="1:11" x14ac:dyDescent="0.5">
      <c r="A12" s="51" t="s">
        <v>133</v>
      </c>
      <c r="B12" s="33"/>
      <c r="C12" s="51">
        <v>2355215541</v>
      </c>
      <c r="D12" s="51">
        <v>0</v>
      </c>
      <c r="E12" s="51">
        <v>2355215541</v>
      </c>
      <c r="F12" s="52">
        <v>1.0254313289303487E-4</v>
      </c>
      <c r="G12" s="34"/>
      <c r="H12" s="51">
        <v>2384553927</v>
      </c>
      <c r="I12" s="51">
        <v>63682100</v>
      </c>
      <c r="J12" s="51">
        <v>2448236027</v>
      </c>
      <c r="K12" s="52">
        <f>J12/' سهام'!$N$50</f>
        <v>3.5012352429930701E-5</v>
      </c>
    </row>
    <row r="13" spans="1:11" x14ac:dyDescent="0.5">
      <c r="A13" s="51" t="s">
        <v>134</v>
      </c>
      <c r="C13" s="51">
        <v>2599083828</v>
      </c>
      <c r="D13" s="51">
        <v>0</v>
      </c>
      <c r="E13" s="51">
        <v>2599083828</v>
      </c>
      <c r="F13" s="52">
        <v>1.1316085247194868E-4</v>
      </c>
      <c r="H13" s="51">
        <v>2769409074</v>
      </c>
      <c r="I13" s="51">
        <v>-327893</v>
      </c>
      <c r="J13" s="51">
        <v>2769081181</v>
      </c>
      <c r="K13" s="52">
        <f>J13/' سهام'!$N$50</f>
        <v>3.9600775883958807E-5</v>
      </c>
    </row>
    <row r="14" spans="1:11" x14ac:dyDescent="0.5">
      <c r="A14" s="51" t="s">
        <v>135</v>
      </c>
      <c r="C14" s="51">
        <v>485441713</v>
      </c>
      <c r="D14" s="51">
        <v>0</v>
      </c>
      <c r="E14" s="51">
        <v>485441713</v>
      </c>
      <c r="F14" s="52">
        <v>2.1135523786008127E-5</v>
      </c>
      <c r="H14" s="51">
        <v>888112253</v>
      </c>
      <c r="I14" s="51">
        <v>0</v>
      </c>
      <c r="J14" s="51">
        <v>888112253</v>
      </c>
      <c r="K14" s="52">
        <f>J14/' سهام'!$N$50</f>
        <v>1.270094012850493E-5</v>
      </c>
    </row>
    <row r="15" spans="1:11" x14ac:dyDescent="0.5">
      <c r="A15" s="51" t="s">
        <v>136</v>
      </c>
      <c r="C15" s="51">
        <v>899615903</v>
      </c>
      <c r="D15" s="51">
        <v>0</v>
      </c>
      <c r="E15" s="51">
        <v>899615903</v>
      </c>
      <c r="F15" s="52">
        <v>3.9168148939289194E-5</v>
      </c>
      <c r="H15" s="51">
        <v>3549454080</v>
      </c>
      <c r="I15" s="51">
        <v>0</v>
      </c>
      <c r="J15" s="51">
        <v>3549454080</v>
      </c>
      <c r="K15" s="52">
        <f>J15/' سهام'!$N$50</f>
        <v>5.0760929833672219E-5</v>
      </c>
    </row>
    <row r="16" spans="1:11" x14ac:dyDescent="0.5">
      <c r="A16" s="51" t="s">
        <v>137</v>
      </c>
      <c r="C16" s="51">
        <v>152617334</v>
      </c>
      <c r="D16" s="51">
        <v>0</v>
      </c>
      <c r="E16" s="51">
        <v>152617334</v>
      </c>
      <c r="F16" s="52">
        <v>6.6447674489689904E-6</v>
      </c>
      <c r="H16" s="51">
        <v>158259308</v>
      </c>
      <c r="I16" s="51">
        <v>0</v>
      </c>
      <c r="J16" s="51">
        <v>158259308</v>
      </c>
      <c r="K16" s="52">
        <f>J16/' سهام'!$N$50</f>
        <v>2.2632747030533553E-6</v>
      </c>
    </row>
    <row r="17" spans="1:11" x14ac:dyDescent="0.5">
      <c r="A17" s="51" t="s">
        <v>138</v>
      </c>
      <c r="C17" s="51">
        <v>1405677491</v>
      </c>
      <c r="D17" s="51">
        <v>0</v>
      </c>
      <c r="E17" s="51">
        <v>1405677491</v>
      </c>
      <c r="F17" s="52">
        <v>6.1201436240166534E-5</v>
      </c>
      <c r="H17" s="51">
        <v>1828404458</v>
      </c>
      <c r="I17" s="51">
        <v>248547115</v>
      </c>
      <c r="J17" s="51">
        <v>2076951573</v>
      </c>
      <c r="K17" s="52">
        <f>J17/' سهام'!$N$50</f>
        <v>2.9702593888744756E-5</v>
      </c>
    </row>
    <row r="18" spans="1:11" x14ac:dyDescent="0.5">
      <c r="A18" s="51" t="s">
        <v>139</v>
      </c>
      <c r="C18" s="51">
        <v>5046248706</v>
      </c>
      <c r="D18" s="51">
        <v>0</v>
      </c>
      <c r="E18" s="51">
        <v>5046248706</v>
      </c>
      <c r="F18" s="52">
        <v>2.1970734425901247E-4</v>
      </c>
      <c r="H18" s="51">
        <v>5379585725</v>
      </c>
      <c r="I18" s="51">
        <v>0</v>
      </c>
      <c r="J18" s="51">
        <v>5379585725</v>
      </c>
      <c r="K18" s="52">
        <f>J18/' سهام'!$N$50</f>
        <v>7.6933738926113863E-5</v>
      </c>
    </row>
    <row r="19" spans="1:11" x14ac:dyDescent="0.5">
      <c r="A19" s="51" t="s">
        <v>140</v>
      </c>
      <c r="C19" s="51">
        <v>2947774714</v>
      </c>
      <c r="D19" s="51">
        <v>0</v>
      </c>
      <c r="E19" s="51">
        <v>2947774714</v>
      </c>
      <c r="F19" s="52">
        <v>1.2834241663847354E-4</v>
      </c>
      <c r="H19" s="51">
        <v>3462472495</v>
      </c>
      <c r="I19" s="51">
        <v>0</v>
      </c>
      <c r="J19" s="51">
        <v>3462472495</v>
      </c>
      <c r="K19" s="52">
        <f>J19/' سهام'!$N$50</f>
        <v>4.951700160316343E-5</v>
      </c>
    </row>
    <row r="20" spans="1:11" x14ac:dyDescent="0.5">
      <c r="A20" s="51" t="s">
        <v>141</v>
      </c>
      <c r="C20" s="51">
        <v>1504735794</v>
      </c>
      <c r="D20" s="51">
        <v>0</v>
      </c>
      <c r="E20" s="51">
        <v>1504735794</v>
      </c>
      <c r="F20" s="52">
        <v>6.5514310604257493E-5</v>
      </c>
      <c r="H20" s="51">
        <v>1446261337</v>
      </c>
      <c r="I20" s="51">
        <v>0</v>
      </c>
      <c r="J20" s="51">
        <v>1446261337</v>
      </c>
      <c r="K20" s="52">
        <f>J20/' سهام'!$N$50</f>
        <v>2.0683059590000379E-5</v>
      </c>
    </row>
    <row r="21" spans="1:11" x14ac:dyDescent="0.5">
      <c r="A21" s="51" t="s">
        <v>142</v>
      </c>
      <c r="C21" s="51">
        <v>6220740319</v>
      </c>
      <c r="D21" s="51">
        <v>0</v>
      </c>
      <c r="E21" s="51">
        <v>6220740319</v>
      </c>
      <c r="F21" s="52">
        <v>2.7084323711342102E-4</v>
      </c>
      <c r="H21" s="51">
        <v>7695024296</v>
      </c>
      <c r="I21" s="51">
        <v>0</v>
      </c>
      <c r="J21" s="51">
        <v>7695024296</v>
      </c>
      <c r="K21" s="52">
        <f>J21/' سهام'!$N$50</f>
        <v>1.1004694794013476E-4</v>
      </c>
    </row>
    <row r="22" spans="1:11" x14ac:dyDescent="0.5">
      <c r="A22" s="51" t="s">
        <v>143</v>
      </c>
      <c r="C22" s="51">
        <v>3437451665</v>
      </c>
      <c r="D22" s="51">
        <v>0</v>
      </c>
      <c r="E22" s="51">
        <v>3437451665</v>
      </c>
      <c r="F22" s="52">
        <v>1.4966233737903099E-4</v>
      </c>
      <c r="H22" s="51">
        <v>4445018887</v>
      </c>
      <c r="I22" s="51">
        <v>0</v>
      </c>
      <c r="J22" s="51">
        <v>4445018887</v>
      </c>
      <c r="K22" s="52">
        <f>J22/' سهام'!$N$50</f>
        <v>6.3568449329637407E-5</v>
      </c>
    </row>
    <row r="23" spans="1:11" x14ac:dyDescent="0.5">
      <c r="A23" s="51" t="s">
        <v>144</v>
      </c>
      <c r="C23" s="51">
        <v>1332230182</v>
      </c>
      <c r="D23" s="51">
        <v>0</v>
      </c>
      <c r="E23" s="51">
        <v>1332230182</v>
      </c>
      <c r="F23" s="52">
        <v>5.8003632456897943E-5</v>
      </c>
      <c r="H23" s="51">
        <v>900420144</v>
      </c>
      <c r="I23" s="51">
        <v>0</v>
      </c>
      <c r="J23" s="51">
        <v>900420144</v>
      </c>
      <c r="K23" s="52">
        <f>J23/' سهام'!$N$50</f>
        <v>1.2876955926250224E-5</v>
      </c>
    </row>
    <row r="24" spans="1:11" x14ac:dyDescent="0.5">
      <c r="A24" s="51" t="s">
        <v>145</v>
      </c>
      <c r="C24" s="51">
        <v>55329</v>
      </c>
      <c r="D24" s="51">
        <v>0</v>
      </c>
      <c r="E24" s="51">
        <v>55329</v>
      </c>
      <c r="F24" s="52">
        <v>2.4089553168580791E-9</v>
      </c>
      <c r="H24" s="51">
        <v>101031</v>
      </c>
      <c r="I24" s="51">
        <v>0</v>
      </c>
      <c r="J24" s="51">
        <v>101031</v>
      </c>
      <c r="K24" s="52">
        <f>J24/' سهام'!$N$50</f>
        <v>1.4448496547462696E-9</v>
      </c>
    </row>
    <row r="25" spans="1:11" x14ac:dyDescent="0.5">
      <c r="A25" s="51" t="s">
        <v>146</v>
      </c>
      <c r="C25" s="51">
        <v>11808675</v>
      </c>
      <c r="D25" s="51">
        <v>0</v>
      </c>
      <c r="E25" s="51">
        <v>11808675</v>
      </c>
      <c r="F25" s="52">
        <v>5.1413490983569327E-7</v>
      </c>
      <c r="H25" s="51">
        <v>13903593</v>
      </c>
      <c r="I25" s="51">
        <v>0</v>
      </c>
      <c r="J25" s="51">
        <v>13903593</v>
      </c>
      <c r="K25" s="52">
        <f>J25/' سهام'!$N$50</f>
        <v>1.9883601613151063E-7</v>
      </c>
    </row>
    <row r="26" spans="1:11" x14ac:dyDescent="0.5">
      <c r="A26" s="51" t="s">
        <v>147</v>
      </c>
      <c r="C26" s="51">
        <v>1351989126</v>
      </c>
      <c r="D26" s="51">
        <v>0</v>
      </c>
      <c r="E26" s="51">
        <v>1351989126</v>
      </c>
      <c r="F26" s="52">
        <v>5.8863912115021182E-5</v>
      </c>
      <c r="H26" s="51">
        <v>1368465598</v>
      </c>
      <c r="I26" s="51">
        <v>0</v>
      </c>
      <c r="J26" s="51">
        <v>1368465598</v>
      </c>
      <c r="K26" s="52">
        <f>J26/' سهام'!$N$50</f>
        <v>1.9570498627178264E-5</v>
      </c>
    </row>
    <row r="27" spans="1:11" x14ac:dyDescent="0.5">
      <c r="A27" s="51" t="s">
        <v>148</v>
      </c>
      <c r="C27" s="51">
        <v>303903750</v>
      </c>
      <c r="D27" s="51">
        <v>0</v>
      </c>
      <c r="E27" s="51">
        <v>303903750</v>
      </c>
      <c r="F27" s="52">
        <v>1.3231588396240821E-5</v>
      </c>
      <c r="H27" s="51">
        <v>312709083</v>
      </c>
      <c r="I27" s="51">
        <v>0</v>
      </c>
      <c r="J27" s="51">
        <v>312709083</v>
      </c>
      <c r="K27" s="52">
        <f>J27/' سهام'!$N$50</f>
        <v>4.4720690739334717E-6</v>
      </c>
    </row>
    <row r="28" spans="1:11" x14ac:dyDescent="0.5">
      <c r="A28" s="51" t="s">
        <v>149</v>
      </c>
      <c r="C28" s="51">
        <v>0</v>
      </c>
      <c r="D28" s="51">
        <v>209103431</v>
      </c>
      <c r="E28" s="51">
        <v>209103431</v>
      </c>
      <c r="F28" s="52">
        <v>9.1041013190319078E-6</v>
      </c>
      <c r="H28" s="51">
        <v>0</v>
      </c>
      <c r="I28" s="51">
        <v>209103431</v>
      </c>
      <c r="J28" s="51">
        <v>209103431</v>
      </c>
      <c r="K28" s="52">
        <f>J28/' سهام'!$N$50</f>
        <v>2.9903991852660112E-6</v>
      </c>
    </row>
    <row r="29" spans="1:11" x14ac:dyDescent="0.5">
      <c r="A29" s="51" t="s">
        <v>150</v>
      </c>
      <c r="C29" s="51">
        <v>125775031</v>
      </c>
      <c r="D29" s="51">
        <v>0</v>
      </c>
      <c r="E29" s="51">
        <v>125775031</v>
      </c>
      <c r="F29" s="52">
        <v>5.4760872174707602E-6</v>
      </c>
      <c r="H29" s="51">
        <v>125775031</v>
      </c>
      <c r="I29" s="51">
        <v>0</v>
      </c>
      <c r="J29" s="51">
        <v>125775031</v>
      </c>
      <c r="K29" s="52">
        <f>J29/' سهام'!$N$50</f>
        <v>1.7987153459438326E-6</v>
      </c>
    </row>
    <row r="30" spans="1:11" x14ac:dyDescent="0.5">
      <c r="A30" s="51" t="s">
        <v>151</v>
      </c>
      <c r="C30" s="51">
        <v>66151490</v>
      </c>
      <c r="D30" s="51">
        <v>0</v>
      </c>
      <c r="E30" s="51">
        <v>66151490</v>
      </c>
      <c r="F30" s="52">
        <v>2.8801529677670668E-6</v>
      </c>
      <c r="H30" s="51">
        <v>66151490</v>
      </c>
      <c r="I30" s="51">
        <v>0</v>
      </c>
      <c r="J30" s="51">
        <v>66151490</v>
      </c>
      <c r="K30" s="52">
        <f>J30/' سهام'!$N$50</f>
        <v>9.4603594428889453E-7</v>
      </c>
    </row>
    <row r="31" spans="1:11" x14ac:dyDescent="0.5">
      <c r="A31" s="51" t="s">
        <v>152</v>
      </c>
      <c r="C31" s="51">
        <v>110071553</v>
      </c>
      <c r="D31" s="51">
        <v>0</v>
      </c>
      <c r="E31" s="51">
        <v>110071553</v>
      </c>
      <c r="F31" s="52">
        <v>4.7923774663228291E-6</v>
      </c>
      <c r="H31" s="51">
        <v>110071553</v>
      </c>
      <c r="I31" s="51">
        <v>0</v>
      </c>
      <c r="J31" s="51">
        <v>110071553</v>
      </c>
      <c r="K31" s="52">
        <f>J31/' سهام'!$N$50</f>
        <v>1.5741390795838476E-6</v>
      </c>
    </row>
    <row r="32" spans="1:11" x14ac:dyDescent="0.5">
      <c r="A32" s="51" t="s">
        <v>153</v>
      </c>
      <c r="C32" s="51">
        <v>48946774</v>
      </c>
      <c r="D32" s="51">
        <v>0</v>
      </c>
      <c r="E32" s="51">
        <v>48946774</v>
      </c>
      <c r="F32" s="52">
        <v>2.1310811955818971E-6</v>
      </c>
      <c r="H32" s="51">
        <v>48946774</v>
      </c>
      <c r="I32" s="51">
        <v>0</v>
      </c>
      <c r="J32" s="51">
        <v>48946774</v>
      </c>
      <c r="K32" s="52">
        <f>J32/' سهام'!$N$50</f>
        <v>6.9999039418439575E-7</v>
      </c>
    </row>
    <row r="33" spans="1:11" x14ac:dyDescent="0.5">
      <c r="A33" s="51" t="s">
        <v>154</v>
      </c>
      <c r="C33" s="51">
        <v>44314260</v>
      </c>
      <c r="D33" s="51">
        <v>0</v>
      </c>
      <c r="E33" s="51">
        <v>44314260</v>
      </c>
      <c r="F33" s="52">
        <v>1.9293873418936052E-6</v>
      </c>
      <c r="H33" s="51">
        <v>44314260</v>
      </c>
      <c r="I33" s="51">
        <v>0</v>
      </c>
      <c r="J33" s="51">
        <v>44314260</v>
      </c>
      <c r="K33" s="52">
        <f>J33/' سهام'!$N$50</f>
        <v>6.3374056736384306E-7</v>
      </c>
    </row>
    <row r="34" spans="1:11" x14ac:dyDescent="0.5">
      <c r="A34" s="51" t="s">
        <v>155</v>
      </c>
      <c r="C34" s="51">
        <v>51401100</v>
      </c>
      <c r="D34" s="51">
        <v>0</v>
      </c>
      <c r="E34" s="51">
        <v>51401100</v>
      </c>
      <c r="F34" s="52">
        <v>2.2379394736458962E-6</v>
      </c>
      <c r="H34" s="51">
        <v>51401100</v>
      </c>
      <c r="I34" s="51">
        <v>0</v>
      </c>
      <c r="J34" s="51">
        <v>51401100</v>
      </c>
      <c r="K34" s="52">
        <f>J34/' سهام'!$N$50</f>
        <v>7.3508983963910557E-7</v>
      </c>
    </row>
    <row r="35" spans="1:11" x14ac:dyDescent="0.5">
      <c r="A35" s="51" t="s">
        <v>156</v>
      </c>
      <c r="C35" s="51">
        <v>-716881</v>
      </c>
      <c r="D35" s="51">
        <v>0</v>
      </c>
      <c r="E35" s="51">
        <v>-716881</v>
      </c>
      <c r="F35" s="52">
        <v>-3.1212100282031783E-8</v>
      </c>
      <c r="H35" s="51">
        <v>-716881</v>
      </c>
      <c r="I35" s="51">
        <v>0</v>
      </c>
      <c r="J35" s="51">
        <v>-716881</v>
      </c>
      <c r="K35" s="52">
        <f>J35/' سهام'!$N$50</f>
        <v>-1.0252152956460497E-8</v>
      </c>
    </row>
    <row r="36" spans="1:11" x14ac:dyDescent="0.5">
      <c r="A36" s="51" t="s">
        <v>157</v>
      </c>
      <c r="C36" s="51">
        <v>376136</v>
      </c>
      <c r="D36" s="51">
        <v>0</v>
      </c>
      <c r="E36" s="51">
        <v>376136</v>
      </c>
      <c r="F36" s="52">
        <v>1.6376490033467626E-8</v>
      </c>
      <c r="H36" s="51">
        <v>376136</v>
      </c>
      <c r="I36" s="51">
        <v>0</v>
      </c>
      <c r="J36" s="51">
        <v>376136</v>
      </c>
      <c r="K36" s="52">
        <f>J36/' سهام'!$N$50</f>
        <v>5.3791407561802104E-9</v>
      </c>
    </row>
    <row r="37" spans="1:11" x14ac:dyDescent="0.5">
      <c r="A37" s="51" t="s">
        <v>158</v>
      </c>
      <c r="C37" s="51">
        <v>0</v>
      </c>
      <c r="D37" s="51">
        <v>0</v>
      </c>
      <c r="E37" s="51">
        <v>0</v>
      </c>
      <c r="F37" s="52">
        <v>0</v>
      </c>
      <c r="H37" s="51">
        <v>-2064558280</v>
      </c>
      <c r="I37" s="51">
        <v>0</v>
      </c>
      <c r="J37" s="51">
        <v>-2064558280</v>
      </c>
      <c r="K37" s="52">
        <f>J37/' سهام'!$N$50</f>
        <v>-2.9525356752497274E-5</v>
      </c>
    </row>
    <row r="38" spans="1:11" x14ac:dyDescent="0.5">
      <c r="A38" s="51" t="s">
        <v>159</v>
      </c>
      <c r="C38" s="51">
        <v>0</v>
      </c>
      <c r="D38" s="51">
        <v>0</v>
      </c>
      <c r="E38" s="51">
        <v>0</v>
      </c>
      <c r="F38" s="52">
        <v>0</v>
      </c>
      <c r="H38" s="51">
        <v>0</v>
      </c>
      <c r="I38" s="51">
        <v>7578272605</v>
      </c>
      <c r="J38" s="51">
        <v>7578272605</v>
      </c>
      <c r="K38" s="52">
        <f>J38/' سهام'!$N$50</f>
        <v>1.083772758550085E-4</v>
      </c>
    </row>
    <row r="39" spans="1:11" x14ac:dyDescent="0.5">
      <c r="A39" s="51" t="s">
        <v>160</v>
      </c>
      <c r="C39" s="51">
        <v>0</v>
      </c>
      <c r="D39" s="51">
        <v>0</v>
      </c>
      <c r="E39" s="51">
        <v>0</v>
      </c>
      <c r="F39" s="52">
        <v>0</v>
      </c>
      <c r="H39" s="51">
        <v>0</v>
      </c>
      <c r="I39" s="51">
        <v>3151707840</v>
      </c>
      <c r="J39" s="51">
        <v>3151707840</v>
      </c>
      <c r="K39" s="52">
        <f>J39/' سهام'!$N$50</f>
        <v>4.5072739896518008E-5</v>
      </c>
    </row>
    <row r="40" spans="1:11" x14ac:dyDescent="0.5">
      <c r="A40" s="51" t="s">
        <v>161</v>
      </c>
      <c r="C40" s="51">
        <v>0</v>
      </c>
      <c r="D40" s="51">
        <v>0</v>
      </c>
      <c r="E40" s="51">
        <v>0</v>
      </c>
      <c r="F40" s="52">
        <v>0</v>
      </c>
      <c r="H40" s="51">
        <v>0</v>
      </c>
      <c r="I40" s="51">
        <v>19605393322</v>
      </c>
      <c r="J40" s="51">
        <v>19605393322</v>
      </c>
      <c r="K40" s="52">
        <f>J40/' سهام'!$N$50</f>
        <v>2.803777629881573E-4</v>
      </c>
    </row>
    <row r="41" spans="1:11" x14ac:dyDescent="0.5">
      <c r="A41" s="51" t="s">
        <v>162</v>
      </c>
      <c r="C41" s="51">
        <v>0</v>
      </c>
      <c r="D41" s="51">
        <v>0</v>
      </c>
      <c r="E41" s="51">
        <v>0</v>
      </c>
      <c r="F41" s="52">
        <v>0</v>
      </c>
      <c r="H41" s="51">
        <v>0</v>
      </c>
      <c r="I41" s="51">
        <v>23532008318</v>
      </c>
      <c r="J41" s="51">
        <v>23532008318</v>
      </c>
      <c r="K41" s="52">
        <f>J41/' سهام'!$N$50</f>
        <v>3.3653249095573284E-4</v>
      </c>
    </row>
    <row r="42" spans="1:11" x14ac:dyDescent="0.5">
      <c r="A42" s="51" t="s">
        <v>163</v>
      </c>
      <c r="C42" s="51">
        <v>0</v>
      </c>
      <c r="D42" s="51">
        <v>0</v>
      </c>
      <c r="E42" s="51">
        <v>0</v>
      </c>
      <c r="F42" s="52">
        <v>0</v>
      </c>
      <c r="H42" s="51">
        <v>0</v>
      </c>
      <c r="I42" s="51">
        <v>13856510304</v>
      </c>
      <c r="J42" s="51">
        <v>13856510304</v>
      </c>
      <c r="K42" s="52">
        <f>J42/' سهام'!$N$50</f>
        <v>1.9816268401503029E-4</v>
      </c>
    </row>
    <row r="43" spans="1:11" x14ac:dyDescent="0.5">
      <c r="A43" s="51" t="s">
        <v>164</v>
      </c>
      <c r="C43" s="51">
        <v>0</v>
      </c>
      <c r="D43" s="51">
        <v>0</v>
      </c>
      <c r="E43" s="51">
        <v>0</v>
      </c>
      <c r="F43" s="52">
        <v>0</v>
      </c>
      <c r="H43" s="51">
        <v>0</v>
      </c>
      <c r="I43" s="51">
        <v>4145722360</v>
      </c>
      <c r="J43" s="51">
        <v>4145722360</v>
      </c>
      <c r="K43" s="52">
        <f>J43/' سهام'!$N$50</f>
        <v>5.9288193925823654E-5</v>
      </c>
    </row>
    <row r="44" spans="1:11" x14ac:dyDescent="0.5">
      <c r="A44" s="51" t="s">
        <v>165</v>
      </c>
      <c r="C44" s="51">
        <v>0</v>
      </c>
      <c r="D44" s="51">
        <v>0</v>
      </c>
      <c r="E44" s="51">
        <v>0</v>
      </c>
      <c r="F44" s="52">
        <v>0</v>
      </c>
      <c r="H44" s="51">
        <v>0</v>
      </c>
      <c r="I44" s="51">
        <v>1499527013</v>
      </c>
      <c r="J44" s="51">
        <v>1499527013</v>
      </c>
      <c r="K44" s="52">
        <f>J44/' سهام'!$N$50</f>
        <v>2.1444814829267797E-5</v>
      </c>
    </row>
    <row r="45" spans="1:11" x14ac:dyDescent="0.5">
      <c r="A45" s="51" t="s">
        <v>166</v>
      </c>
      <c r="C45" s="51">
        <v>0</v>
      </c>
      <c r="D45" s="51">
        <v>0</v>
      </c>
      <c r="E45" s="51">
        <v>0</v>
      </c>
      <c r="F45" s="52">
        <v>0</v>
      </c>
      <c r="H45" s="51">
        <v>0</v>
      </c>
      <c r="I45" s="51">
        <v>593643600</v>
      </c>
      <c r="J45" s="51">
        <v>593643600</v>
      </c>
      <c r="K45" s="52">
        <f>J45/' سهام'!$N$50</f>
        <v>8.4897284051660632E-6</v>
      </c>
    </row>
    <row r="46" spans="1:11" x14ac:dyDescent="0.5">
      <c r="A46" s="51" t="s">
        <v>167</v>
      </c>
      <c r="C46" s="51">
        <v>0</v>
      </c>
      <c r="D46" s="51">
        <v>0</v>
      </c>
      <c r="E46" s="51">
        <v>0</v>
      </c>
      <c r="F46" s="52">
        <v>0</v>
      </c>
      <c r="H46" s="51">
        <v>0</v>
      </c>
      <c r="I46" s="51">
        <v>7776693272</v>
      </c>
      <c r="J46" s="51">
        <v>7776693272</v>
      </c>
      <c r="K46" s="52">
        <f>J46/' سهام'!$N$50</f>
        <v>1.1121490026939095E-4</v>
      </c>
    </row>
    <row r="47" spans="1:11" x14ac:dyDescent="0.5">
      <c r="A47" s="51" t="s">
        <v>168</v>
      </c>
      <c r="C47" s="51">
        <v>0</v>
      </c>
      <c r="D47" s="51">
        <v>0</v>
      </c>
      <c r="E47" s="51">
        <v>0</v>
      </c>
      <c r="F47" s="52">
        <v>0</v>
      </c>
      <c r="H47" s="51">
        <v>0</v>
      </c>
      <c r="I47" s="51">
        <v>549518281</v>
      </c>
      <c r="J47" s="51">
        <v>549518281</v>
      </c>
      <c r="K47" s="52">
        <f>J47/' سهام'!$N$50</f>
        <v>7.8586898929993125E-6</v>
      </c>
    </row>
    <row r="48" spans="1:11" x14ac:dyDescent="0.5">
      <c r="A48" s="51" t="s">
        <v>169</v>
      </c>
      <c r="C48" s="51">
        <v>0</v>
      </c>
      <c r="D48" s="51">
        <v>0</v>
      </c>
      <c r="E48" s="51">
        <v>0</v>
      </c>
      <c r="F48" s="52">
        <v>0</v>
      </c>
      <c r="H48" s="51">
        <v>-75324662880</v>
      </c>
      <c r="I48" s="51">
        <v>0</v>
      </c>
      <c r="J48" s="51">
        <v>-75324662880</v>
      </c>
      <c r="K48" s="52">
        <f>J48/' سهام'!$N$50</f>
        <v>-1.0772219730186491E-3</v>
      </c>
    </row>
    <row r="49" spans="1:11" x14ac:dyDescent="0.5">
      <c r="A49" s="51" t="s">
        <v>170</v>
      </c>
      <c r="C49" s="51">
        <v>0</v>
      </c>
      <c r="D49" s="51">
        <v>0</v>
      </c>
      <c r="E49" s="51">
        <v>0</v>
      </c>
      <c r="F49" s="52">
        <v>0</v>
      </c>
      <c r="H49" s="51">
        <v>0</v>
      </c>
      <c r="I49" s="51">
        <v>1862531810</v>
      </c>
      <c r="J49" s="51">
        <v>1862531810</v>
      </c>
      <c r="K49" s="52">
        <f>J49/' سهام'!$N$50</f>
        <v>2.6636165559406961E-5</v>
      </c>
    </row>
    <row r="50" spans="1:11" x14ac:dyDescent="0.5">
      <c r="A50" s="51" t="s">
        <v>171</v>
      </c>
      <c r="C50" s="51">
        <v>0</v>
      </c>
      <c r="D50" s="51">
        <v>0</v>
      </c>
      <c r="E50" s="51">
        <v>0</v>
      </c>
      <c r="F50" s="52">
        <v>0</v>
      </c>
      <c r="H50" s="51">
        <v>-10278847160</v>
      </c>
      <c r="I50" s="51">
        <v>0</v>
      </c>
      <c r="J50" s="51">
        <v>-10278847160</v>
      </c>
      <c r="K50" s="52">
        <f>J50/' سهام'!$N$50</f>
        <v>-1.4699833487064043E-4</v>
      </c>
    </row>
    <row r="51" spans="1:11" x14ac:dyDescent="0.5">
      <c r="A51" s="51" t="s">
        <v>172</v>
      </c>
      <c r="C51" s="51">
        <v>0</v>
      </c>
      <c r="D51" s="51">
        <v>0</v>
      </c>
      <c r="E51" s="51">
        <v>0</v>
      </c>
      <c r="F51" s="52">
        <v>0</v>
      </c>
      <c r="H51" s="51">
        <v>0</v>
      </c>
      <c r="I51" s="51">
        <v>509514108</v>
      </c>
      <c r="J51" s="51">
        <v>509514108</v>
      </c>
      <c r="K51" s="52">
        <f>J51/' سهام'!$N$50</f>
        <v>7.2865881069389941E-6</v>
      </c>
    </row>
    <row r="52" spans="1:11" x14ac:dyDescent="0.5">
      <c r="A52" s="51" t="s">
        <v>173</v>
      </c>
      <c r="C52" s="51">
        <v>0</v>
      </c>
      <c r="D52" s="51">
        <v>0</v>
      </c>
      <c r="E52" s="51">
        <v>0</v>
      </c>
      <c r="F52" s="52">
        <v>0</v>
      </c>
      <c r="H52" s="51">
        <v>-212322340049</v>
      </c>
      <c r="I52" s="51">
        <v>0</v>
      </c>
      <c r="J52" s="51">
        <v>-212322340049</v>
      </c>
      <c r="K52" s="52">
        <f>J52/' سهام'!$N$50</f>
        <v>-3.0364329731935513E-3</v>
      </c>
    </row>
    <row r="53" spans="1:11" x14ac:dyDescent="0.5">
      <c r="A53" s="51" t="s">
        <v>174</v>
      </c>
      <c r="C53" s="51">
        <v>0</v>
      </c>
      <c r="D53" s="51">
        <v>0</v>
      </c>
      <c r="E53" s="51">
        <v>0</v>
      </c>
      <c r="F53" s="52">
        <v>0</v>
      </c>
      <c r="H53" s="51">
        <v>-24198029000</v>
      </c>
      <c r="I53" s="51">
        <v>0</v>
      </c>
      <c r="J53" s="51">
        <v>-24198029000</v>
      </c>
      <c r="K53" s="52">
        <f>J53/' سهام'!$N$50</f>
        <v>-3.4605728782443229E-4</v>
      </c>
    </row>
    <row r="54" spans="1:11" x14ac:dyDescent="0.5">
      <c r="A54" s="51" t="s">
        <v>175</v>
      </c>
      <c r="C54" s="51">
        <v>0</v>
      </c>
      <c r="D54" s="51">
        <v>0</v>
      </c>
      <c r="E54" s="51">
        <v>0</v>
      </c>
      <c r="F54" s="52">
        <v>0</v>
      </c>
      <c r="H54" s="51">
        <v>-33647101810</v>
      </c>
      <c r="I54" s="51">
        <v>0</v>
      </c>
      <c r="J54" s="51">
        <v>-33647101810</v>
      </c>
      <c r="K54" s="52">
        <f>J54/' سهام'!$N$50</f>
        <v>-4.8118897599143905E-4</v>
      </c>
    </row>
    <row r="55" spans="1:11" x14ac:dyDescent="0.5">
      <c r="A55" s="51" t="s">
        <v>176</v>
      </c>
      <c r="C55" s="51">
        <v>0</v>
      </c>
      <c r="D55" s="51">
        <v>0</v>
      </c>
      <c r="E55" s="51">
        <v>0</v>
      </c>
      <c r="F55" s="52">
        <v>0</v>
      </c>
      <c r="H55" s="51">
        <v>0</v>
      </c>
      <c r="I55" s="51">
        <v>2311518575</v>
      </c>
      <c r="J55" s="51">
        <v>2311518575</v>
      </c>
      <c r="K55" s="52">
        <f>J55/' سهام'!$N$50</f>
        <v>3.3057148944663906E-5</v>
      </c>
    </row>
    <row r="56" spans="1:11" x14ac:dyDescent="0.5">
      <c r="A56" s="51" t="s">
        <v>177</v>
      </c>
      <c r="C56" s="51">
        <v>0</v>
      </c>
      <c r="D56" s="51">
        <v>0</v>
      </c>
      <c r="E56" s="51">
        <v>0</v>
      </c>
      <c r="F56" s="52">
        <v>0</v>
      </c>
      <c r="H56" s="51">
        <v>0</v>
      </c>
      <c r="I56" s="51">
        <v>2375461701</v>
      </c>
      <c r="J56" s="51">
        <v>2375461701</v>
      </c>
      <c r="K56" s="52">
        <f>J56/' سهام'!$N$50</f>
        <v>3.3971602959020858E-5</v>
      </c>
    </row>
    <row r="57" spans="1:11" x14ac:dyDescent="0.5">
      <c r="A57" s="51" t="s">
        <v>178</v>
      </c>
      <c r="C57" s="51">
        <v>0</v>
      </c>
      <c r="D57" s="51">
        <v>0</v>
      </c>
      <c r="E57" s="51">
        <v>0</v>
      </c>
      <c r="F57" s="52">
        <v>0</v>
      </c>
      <c r="H57" s="51">
        <v>0</v>
      </c>
      <c r="I57" s="51">
        <v>67925964781</v>
      </c>
      <c r="J57" s="51">
        <v>67925964781</v>
      </c>
      <c r="K57" s="52">
        <f>J57/' سهام'!$N$50</f>
        <v>9.7141280163647904E-4</v>
      </c>
    </row>
    <row r="58" spans="1:11" x14ac:dyDescent="0.5">
      <c r="A58" s="51" t="s">
        <v>179</v>
      </c>
      <c r="C58" s="51">
        <v>0</v>
      </c>
      <c r="D58" s="51">
        <v>0</v>
      </c>
      <c r="E58" s="51">
        <v>0</v>
      </c>
      <c r="F58" s="52">
        <v>0</v>
      </c>
      <c r="H58" s="51">
        <v>0</v>
      </c>
      <c r="I58" s="51">
        <v>2560275398</v>
      </c>
      <c r="J58" s="51">
        <v>2560275398</v>
      </c>
      <c r="K58" s="52">
        <f>J58/' سهام'!$N$50</f>
        <v>3.6614633378425119E-5</v>
      </c>
    </row>
    <row r="59" spans="1:11" x14ac:dyDescent="0.5">
      <c r="A59" s="51" t="s">
        <v>180</v>
      </c>
      <c r="C59" s="51">
        <v>0</v>
      </c>
      <c r="D59" s="51">
        <v>0</v>
      </c>
      <c r="E59" s="51">
        <v>0</v>
      </c>
      <c r="F59" s="52">
        <v>0</v>
      </c>
      <c r="H59" s="51">
        <v>-46016896368</v>
      </c>
      <c r="I59" s="51">
        <v>0</v>
      </c>
      <c r="J59" s="51">
        <v>-46016896368</v>
      </c>
      <c r="K59" s="52">
        <f>J59/' سهام'!$N$50</f>
        <v>-6.580900597816479E-4</v>
      </c>
    </row>
    <row r="60" spans="1:11" x14ac:dyDescent="0.5">
      <c r="A60" s="51" t="s">
        <v>181</v>
      </c>
      <c r="C60" s="51">
        <v>0</v>
      </c>
      <c r="D60" s="51">
        <v>0</v>
      </c>
      <c r="E60" s="51">
        <v>0</v>
      </c>
      <c r="F60" s="52">
        <v>0</v>
      </c>
      <c r="H60" s="51">
        <v>-24424589730</v>
      </c>
      <c r="I60" s="51">
        <v>0</v>
      </c>
      <c r="J60" s="51">
        <v>-24424589730</v>
      </c>
      <c r="K60" s="52">
        <f>J60/' سهام'!$N$50</f>
        <v>-3.4929734476259547E-4</v>
      </c>
    </row>
    <row r="61" spans="1:11" x14ac:dyDescent="0.5">
      <c r="A61" s="51" t="s">
        <v>182</v>
      </c>
      <c r="C61" s="51">
        <v>0</v>
      </c>
      <c r="D61" s="51">
        <v>0</v>
      </c>
      <c r="E61" s="51">
        <v>0</v>
      </c>
      <c r="F61" s="52">
        <v>0</v>
      </c>
      <c r="H61" s="51">
        <v>0</v>
      </c>
      <c r="I61" s="51">
        <v>-193496279</v>
      </c>
      <c r="J61" s="51">
        <v>-193496279</v>
      </c>
      <c r="K61" s="52">
        <f>J61/' سهام'!$N$50</f>
        <v>-2.7672004821078466E-6</v>
      </c>
    </row>
    <row r="62" spans="1:11" x14ac:dyDescent="0.5">
      <c r="A62" s="51" t="s">
        <v>183</v>
      </c>
      <c r="C62" s="51">
        <v>0</v>
      </c>
      <c r="D62" s="51">
        <v>0</v>
      </c>
      <c r="E62" s="51">
        <v>0</v>
      </c>
      <c r="F62" s="52">
        <v>0</v>
      </c>
      <c r="H62" s="51">
        <v>0</v>
      </c>
      <c r="I62" s="51">
        <v>1375367369</v>
      </c>
      <c r="J62" s="51">
        <v>1375367369</v>
      </c>
      <c r="K62" s="52">
        <f>J62/' سهام'!$N$50</f>
        <v>1.9669201217932467E-5</v>
      </c>
    </row>
    <row r="63" spans="1:11" x14ac:dyDescent="0.5">
      <c r="A63" s="51" t="s">
        <v>184</v>
      </c>
      <c r="C63" s="51">
        <v>0</v>
      </c>
      <c r="D63" s="51">
        <v>0</v>
      </c>
      <c r="E63" s="51">
        <v>0</v>
      </c>
      <c r="F63" s="52">
        <v>0</v>
      </c>
      <c r="H63" s="51">
        <v>0</v>
      </c>
      <c r="I63" s="51">
        <v>18480000</v>
      </c>
      <c r="J63" s="51">
        <v>18480000</v>
      </c>
      <c r="K63" s="52">
        <f>J63/' سهام'!$N$50</f>
        <v>2.6428345378855063E-7</v>
      </c>
    </row>
    <row r="64" spans="1:11" x14ac:dyDescent="0.5">
      <c r="A64" s="51" t="s">
        <v>185</v>
      </c>
      <c r="C64" s="51">
        <v>0</v>
      </c>
      <c r="D64" s="51">
        <v>0</v>
      </c>
      <c r="E64" s="51">
        <v>0</v>
      </c>
      <c r="F64" s="52">
        <v>0</v>
      </c>
      <c r="H64" s="51">
        <v>0</v>
      </c>
      <c r="I64" s="51">
        <v>771158934</v>
      </c>
      <c r="J64" s="51">
        <v>771158934</v>
      </c>
      <c r="K64" s="52">
        <f>J64/' سهام'!$N$50</f>
        <v>1.1028384550726027E-5</v>
      </c>
    </row>
    <row r="65" spans="1:11" x14ac:dyDescent="0.5">
      <c r="A65" s="51" t="s">
        <v>186</v>
      </c>
      <c r="C65" s="51">
        <v>0</v>
      </c>
      <c r="D65" s="51">
        <v>0</v>
      </c>
      <c r="E65" s="51">
        <v>0</v>
      </c>
      <c r="F65" s="52">
        <v>0</v>
      </c>
      <c r="H65" s="51">
        <v>-39565112862</v>
      </c>
      <c r="I65" s="51">
        <v>0</v>
      </c>
      <c r="J65" s="51">
        <v>-39565112862</v>
      </c>
      <c r="K65" s="52">
        <f>J65/' سهام'!$N$50</f>
        <v>-5.6582276389086409E-4</v>
      </c>
    </row>
    <row r="66" spans="1:11" x14ac:dyDescent="0.5">
      <c r="A66" s="51" t="s">
        <v>187</v>
      </c>
      <c r="C66" s="51">
        <v>0</v>
      </c>
      <c r="D66" s="51">
        <v>0</v>
      </c>
      <c r="E66" s="51">
        <v>0</v>
      </c>
      <c r="F66" s="52">
        <v>0</v>
      </c>
      <c r="H66" s="51">
        <v>-12677676500</v>
      </c>
      <c r="I66" s="51">
        <v>0</v>
      </c>
      <c r="J66" s="51">
        <v>-12677676500</v>
      </c>
      <c r="K66" s="52">
        <f>J66/' سهام'!$N$50</f>
        <v>-1.8130411966633898E-4</v>
      </c>
    </row>
    <row r="67" spans="1:11" x14ac:dyDescent="0.5">
      <c r="A67" s="51" t="s">
        <v>188</v>
      </c>
      <c r="C67" s="51">
        <v>0</v>
      </c>
      <c r="D67" s="51">
        <v>0</v>
      </c>
      <c r="E67" s="51">
        <v>0</v>
      </c>
      <c r="F67" s="52">
        <v>0</v>
      </c>
      <c r="H67" s="51">
        <v>0</v>
      </c>
      <c r="I67" s="51">
        <v>6922358</v>
      </c>
      <c r="J67" s="51">
        <v>6922358</v>
      </c>
      <c r="K67" s="52">
        <f>J67/' سهام'!$N$50</f>
        <v>9.8997006526017524E-8</v>
      </c>
    </row>
    <row r="68" spans="1:11" x14ac:dyDescent="0.5">
      <c r="A68" s="51" t="s">
        <v>189</v>
      </c>
      <c r="C68" s="51">
        <v>0</v>
      </c>
      <c r="D68" s="51">
        <v>0</v>
      </c>
      <c r="E68" s="51">
        <v>0</v>
      </c>
      <c r="F68" s="52">
        <v>0</v>
      </c>
      <c r="H68" s="51">
        <v>0</v>
      </c>
      <c r="I68" s="51">
        <v>-830936456</v>
      </c>
      <c r="J68" s="51">
        <v>-830936456</v>
      </c>
      <c r="K68" s="52">
        <f>J68/' سهام'!$N$50</f>
        <v>-1.1883266042775869E-5</v>
      </c>
    </row>
    <row r="69" spans="1:11" x14ac:dyDescent="0.5">
      <c r="A69" s="51" t="s">
        <v>190</v>
      </c>
      <c r="C69" s="51">
        <v>0</v>
      </c>
      <c r="D69" s="51">
        <v>0</v>
      </c>
      <c r="E69" s="51">
        <v>0</v>
      </c>
      <c r="F69" s="52">
        <v>0</v>
      </c>
      <c r="H69" s="51">
        <v>0</v>
      </c>
      <c r="I69" s="51">
        <v>105000</v>
      </c>
      <c r="J69" s="51">
        <v>105000</v>
      </c>
      <c r="K69" s="52">
        <f>J69/' سهام'!$N$50</f>
        <v>1.5016105328894923E-9</v>
      </c>
    </row>
    <row r="70" spans="1:11" x14ac:dyDescent="0.5">
      <c r="A70" s="51" t="s">
        <v>191</v>
      </c>
      <c r="C70" s="51">
        <v>0</v>
      </c>
      <c r="D70" s="51">
        <v>0</v>
      </c>
      <c r="E70" s="51">
        <v>0</v>
      </c>
      <c r="F70" s="52">
        <v>0</v>
      </c>
      <c r="H70" s="51">
        <v>0</v>
      </c>
      <c r="I70" s="51">
        <v>4041031310</v>
      </c>
      <c r="J70" s="51">
        <v>4041031310</v>
      </c>
      <c r="K70" s="52">
        <f>J70/' سهام'!$N$50</f>
        <v>5.7791001703164034E-5</v>
      </c>
    </row>
    <row r="71" spans="1:11" x14ac:dyDescent="0.5">
      <c r="A71" s="51" t="s">
        <v>192</v>
      </c>
      <c r="C71" s="51">
        <v>0</v>
      </c>
      <c r="D71" s="51">
        <v>0</v>
      </c>
      <c r="E71" s="51">
        <v>0</v>
      </c>
      <c r="F71" s="52">
        <v>0</v>
      </c>
      <c r="H71" s="51">
        <v>-12413874440</v>
      </c>
      <c r="I71" s="51">
        <v>0</v>
      </c>
      <c r="J71" s="51">
        <v>-12413874440</v>
      </c>
      <c r="K71" s="52">
        <f>J71/' سهام'!$N$50</f>
        <v>-1.7753147250544428E-4</v>
      </c>
    </row>
    <row r="72" spans="1:11" x14ac:dyDescent="0.5">
      <c r="A72" s="51" t="s">
        <v>193</v>
      </c>
      <c r="C72" s="51">
        <v>0</v>
      </c>
      <c r="D72" s="51">
        <v>0</v>
      </c>
      <c r="E72" s="51">
        <v>0</v>
      </c>
      <c r="F72" s="52">
        <v>0</v>
      </c>
      <c r="H72" s="51">
        <v>0</v>
      </c>
      <c r="I72" s="51">
        <v>168628568</v>
      </c>
      <c r="J72" s="51">
        <v>168628568</v>
      </c>
      <c r="K72" s="52">
        <f>J72/' سهام'!$N$50</f>
        <v>2.4115660367130666E-6</v>
      </c>
    </row>
    <row r="73" spans="1:11" x14ac:dyDescent="0.5">
      <c r="A73" s="51" t="s">
        <v>194</v>
      </c>
      <c r="C73" s="51">
        <v>0</v>
      </c>
      <c r="D73" s="51">
        <v>0</v>
      </c>
      <c r="E73" s="51">
        <v>0</v>
      </c>
      <c r="F73" s="52">
        <v>0</v>
      </c>
      <c r="H73" s="51">
        <v>0</v>
      </c>
      <c r="I73" s="51">
        <v>-2601560000</v>
      </c>
      <c r="J73" s="51">
        <v>-2601560000</v>
      </c>
      <c r="K73" s="52">
        <f>J73/' سهام'!$N$50</f>
        <v>-3.7205046647085595E-5</v>
      </c>
    </row>
    <row r="74" spans="1:11" x14ac:dyDescent="0.5">
      <c r="A74" s="51" t="s">
        <v>195</v>
      </c>
      <c r="C74" s="51">
        <v>0</v>
      </c>
      <c r="D74" s="51">
        <v>0</v>
      </c>
      <c r="E74" s="51">
        <v>0</v>
      </c>
      <c r="F74" s="52">
        <v>0</v>
      </c>
      <c r="H74" s="51">
        <v>-374594000</v>
      </c>
      <c r="I74" s="51">
        <v>0</v>
      </c>
      <c r="J74" s="51">
        <v>-374594000</v>
      </c>
      <c r="K74" s="52">
        <f>J74/' سهام'!$N$50</f>
        <v>-5.3570885329257759E-6</v>
      </c>
    </row>
    <row r="75" spans="1:11" x14ac:dyDescent="0.5">
      <c r="A75" s="51" t="s">
        <v>196</v>
      </c>
      <c r="C75" s="51">
        <v>0</v>
      </c>
      <c r="D75" s="51">
        <v>0</v>
      </c>
      <c r="E75" s="51">
        <v>0</v>
      </c>
      <c r="F75" s="52">
        <v>0</v>
      </c>
      <c r="H75" s="51">
        <v>-3346268000</v>
      </c>
      <c r="I75" s="51">
        <v>0</v>
      </c>
      <c r="J75" s="51">
        <v>-3346268000</v>
      </c>
      <c r="K75" s="52">
        <f>J75/' سهام'!$N$50</f>
        <v>-4.7855154996867197E-5</v>
      </c>
    </row>
    <row r="76" spans="1:11" x14ac:dyDescent="0.5">
      <c r="A76" s="51" t="s">
        <v>197</v>
      </c>
      <c r="C76" s="51">
        <v>0</v>
      </c>
      <c r="D76" s="51">
        <v>0</v>
      </c>
      <c r="E76" s="51">
        <v>0</v>
      </c>
      <c r="F76" s="52">
        <v>0</v>
      </c>
      <c r="H76" s="51">
        <v>0</v>
      </c>
      <c r="I76" s="51">
        <v>2511400000</v>
      </c>
      <c r="J76" s="51">
        <v>2511400000</v>
      </c>
      <c r="K76" s="52">
        <f>J76/' سهام'!$N$50</f>
        <v>3.591566373617782E-5</v>
      </c>
    </row>
    <row r="77" spans="1:11" x14ac:dyDescent="0.5">
      <c r="A77" s="51" t="s">
        <v>198</v>
      </c>
      <c r="C77" s="51">
        <v>0</v>
      </c>
      <c r="D77" s="51">
        <v>0</v>
      </c>
      <c r="E77" s="51">
        <v>0</v>
      </c>
      <c r="F77" s="52">
        <v>0</v>
      </c>
      <c r="H77" s="51">
        <v>0</v>
      </c>
      <c r="I77" s="51">
        <v>5194570000</v>
      </c>
      <c r="J77" s="51">
        <v>5194570000</v>
      </c>
      <c r="K77" s="52">
        <f>J77/' سهام'!$N$50</f>
        <v>7.4287819293635907E-5</v>
      </c>
    </row>
    <row r="78" spans="1:11" x14ac:dyDescent="0.5">
      <c r="A78" s="51" t="s">
        <v>199</v>
      </c>
      <c r="C78" s="51">
        <v>0</v>
      </c>
      <c r="D78" s="51">
        <v>0</v>
      </c>
      <c r="E78" s="51">
        <v>0</v>
      </c>
      <c r="F78" s="52">
        <v>0</v>
      </c>
      <c r="H78" s="51">
        <v>0</v>
      </c>
      <c r="I78" s="51">
        <v>3001010000</v>
      </c>
      <c r="J78" s="51">
        <v>3001010000</v>
      </c>
      <c r="K78" s="52">
        <f>J78/' سهام'!$N$50</f>
        <v>4.2917602145778052E-5</v>
      </c>
    </row>
    <row r="79" spans="1:11" x14ac:dyDescent="0.5">
      <c r="A79" s="51" t="s">
        <v>200</v>
      </c>
      <c r="C79" s="51">
        <v>0</v>
      </c>
      <c r="D79" s="51">
        <v>0</v>
      </c>
      <c r="E79" s="51">
        <v>0</v>
      </c>
      <c r="F79" s="52">
        <v>0</v>
      </c>
      <c r="H79" s="51">
        <v>0</v>
      </c>
      <c r="I79" s="51">
        <v>17884000</v>
      </c>
      <c r="J79" s="51">
        <v>17884000</v>
      </c>
      <c r="K79" s="52">
        <f>J79/' سهام'!$N$50</f>
        <v>2.5576002638281601E-7</v>
      </c>
    </row>
    <row r="80" spans="1:11" x14ac:dyDescent="0.5">
      <c r="A80" s="51" t="s">
        <v>201</v>
      </c>
      <c r="C80" s="51">
        <v>0</v>
      </c>
      <c r="D80" s="51">
        <v>0</v>
      </c>
      <c r="E80" s="51">
        <v>0</v>
      </c>
      <c r="F80" s="52">
        <v>0</v>
      </c>
      <c r="H80" s="51">
        <v>43809490</v>
      </c>
      <c r="I80" s="51">
        <v>0</v>
      </c>
      <c r="J80" s="51">
        <v>43809490</v>
      </c>
      <c r="K80" s="52">
        <f>J80/' سهام'!$N$50</f>
        <v>6.2652182499539895E-7</v>
      </c>
    </row>
    <row r="81" spans="1:11" ht="17.399999999999999" thickBot="1" x14ac:dyDescent="0.55000000000000004">
      <c r="A81" s="133" t="s">
        <v>2</v>
      </c>
      <c r="B81" s="133"/>
      <c r="C81" s="53">
        <f t="shared" ref="C81:K81" si="0">SUM(C10:C80)</f>
        <v>47929370165</v>
      </c>
      <c r="D81" s="53">
        <f t="shared" si="0"/>
        <v>209103431</v>
      </c>
      <c r="E81" s="53">
        <f t="shared" si="0"/>
        <v>48138473596</v>
      </c>
      <c r="F81" s="55">
        <f t="shared" si="0"/>
        <v>2.0958888090244986E-3</v>
      </c>
      <c r="G81" s="53">
        <f t="shared" si="0"/>
        <v>0</v>
      </c>
      <c r="H81" s="53">
        <f t="shared" si="0"/>
        <v>-441892570972</v>
      </c>
      <c r="I81" s="53">
        <f t="shared" si="0"/>
        <v>175771247400</v>
      </c>
      <c r="J81" s="53">
        <f t="shared" si="0"/>
        <v>-266121323572</v>
      </c>
      <c r="K81" s="55">
        <f t="shared" si="0"/>
        <v>-3.8058150714495994E-3</v>
      </c>
    </row>
    <row r="82" spans="1:11" ht="17.399999999999999" thickTop="1" x14ac:dyDescent="0.5"/>
  </sheetData>
  <mergeCells count="16">
    <mergeCell ref="A81:B81"/>
    <mergeCell ref="A3:K3"/>
    <mergeCell ref="A2:K2"/>
    <mergeCell ref="A1:K1"/>
    <mergeCell ref="B6:F6"/>
    <mergeCell ref="G6:K6"/>
    <mergeCell ref="A4:I4"/>
    <mergeCell ref="G7:G8"/>
    <mergeCell ref="H7:H8"/>
    <mergeCell ref="I7:I8"/>
    <mergeCell ref="J7:K8"/>
    <mergeCell ref="A7:A9"/>
    <mergeCell ref="B7:B8"/>
    <mergeCell ref="C7:C8"/>
    <mergeCell ref="D7:D8"/>
    <mergeCell ref="E7:F8"/>
  </mergeCells>
  <conditionalFormatting sqref="H9:H12 H4:H5">
    <cfRule type="duplicateValues" dxfId="2" priority="4"/>
    <cfRule type="duplicateValues" dxfId="1" priority="5"/>
  </conditionalFormatting>
  <conditionalFormatting sqref="A6:C6 H9:I12 H4:I5">
    <cfRule type="cellIs" dxfId="0" priority="1" operator="equal">
      <formula>-3000000000000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8"/>
  <sheetViews>
    <sheetView rightToLeft="1" zoomScaleNormal="100" zoomScaleSheetLayoutView="98" workbookViewId="0">
      <selection activeCell="K20" sqref="K20"/>
    </sheetView>
  </sheetViews>
  <sheetFormatPr defaultColWidth="9.109375" defaultRowHeight="16.2" x14ac:dyDescent="0.5"/>
  <cols>
    <col min="1" max="1" width="23.33203125" style="6" customWidth="1"/>
    <col min="2" max="2" width="14.33203125" style="6" customWidth="1"/>
    <col min="3" max="3" width="21.109375" style="6" customWidth="1"/>
    <col min="4" max="4" width="22.33203125" style="6" customWidth="1"/>
    <col min="5" max="6" width="17.5546875" style="6" customWidth="1"/>
    <col min="7" max="7" width="16" style="6" customWidth="1"/>
    <col min="8" max="8" width="19.44140625" style="6" customWidth="1"/>
    <col min="9" max="9" width="17.5546875" style="6" customWidth="1"/>
    <col min="10" max="10" width="16.109375" style="6" customWidth="1"/>
    <col min="11" max="16384" width="9.109375" style="6"/>
  </cols>
  <sheetData>
    <row r="1" spans="1:13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3" ht="20.399999999999999" x14ac:dyDescent="0.65">
      <c r="A2" s="109" t="s">
        <v>71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3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3" ht="20.399999999999999" x14ac:dyDescent="0.5">
      <c r="A4" s="110" t="s">
        <v>13</v>
      </c>
      <c r="B4" s="110"/>
      <c r="C4" s="110"/>
      <c r="D4" s="110"/>
      <c r="E4" s="110"/>
      <c r="F4" s="110"/>
      <c r="G4" s="110"/>
      <c r="H4" s="110"/>
      <c r="I4" s="110"/>
      <c r="J4" s="110"/>
      <c r="K4" s="57"/>
      <c r="L4" s="57"/>
      <c r="M4" s="57"/>
    </row>
    <row r="5" spans="1:13" ht="16.5" customHeight="1" thickBot="1" x14ac:dyDescent="0.6">
      <c r="B5" s="120" t="s">
        <v>52</v>
      </c>
      <c r="C5" s="120"/>
      <c r="D5" s="120"/>
      <c r="E5" s="124" t="s">
        <v>99</v>
      </c>
      <c r="F5" s="124"/>
      <c r="G5" s="124"/>
      <c r="H5" s="124" t="s">
        <v>120</v>
      </c>
      <c r="I5" s="124"/>
      <c r="J5" s="124"/>
      <c r="K5" s="5"/>
      <c r="L5" s="5"/>
      <c r="M5" s="5"/>
    </row>
    <row r="6" spans="1:13" ht="47.25" customHeight="1" thickBot="1" x14ac:dyDescent="0.55000000000000004">
      <c r="A6" s="26" t="s">
        <v>37</v>
      </c>
      <c r="B6" s="95" t="s">
        <v>46</v>
      </c>
      <c r="C6" s="95" t="s">
        <v>51</v>
      </c>
      <c r="D6" s="95" t="s">
        <v>47</v>
      </c>
      <c r="E6" s="95" t="s">
        <v>48</v>
      </c>
      <c r="F6" s="95" t="s">
        <v>49</v>
      </c>
      <c r="G6" s="95" t="s">
        <v>50</v>
      </c>
      <c r="H6" s="95" t="s">
        <v>48</v>
      </c>
      <c r="I6" s="95" t="s">
        <v>49</v>
      </c>
      <c r="J6" s="95" t="s">
        <v>50</v>
      </c>
    </row>
    <row r="7" spans="1:13" x14ac:dyDescent="0.5">
      <c r="A7" s="51" t="s">
        <v>303</v>
      </c>
      <c r="B7" s="51" t="s">
        <v>304</v>
      </c>
      <c r="C7" s="51">
        <v>527253432</v>
      </c>
      <c r="D7" s="51">
        <v>120</v>
      </c>
      <c r="H7" s="51">
        <v>63270411840</v>
      </c>
      <c r="I7" s="51">
        <v>-6875539260</v>
      </c>
      <c r="J7" s="51">
        <v>56394872580</v>
      </c>
    </row>
    <row r="8" spans="1:13" x14ac:dyDescent="0.5">
      <c r="A8" s="51" t="s">
        <v>231</v>
      </c>
      <c r="B8" s="51" t="s">
        <v>305</v>
      </c>
      <c r="C8" s="51">
        <v>6652344473</v>
      </c>
      <c r="D8" s="51">
        <v>240</v>
      </c>
      <c r="E8" s="51">
        <v>1596562673520</v>
      </c>
      <c r="F8" s="51">
        <v>0</v>
      </c>
      <c r="G8" s="51">
        <v>1596562673520</v>
      </c>
      <c r="H8" s="51">
        <v>1596562673520</v>
      </c>
      <c r="I8" s="51">
        <v>0</v>
      </c>
      <c r="J8" s="51">
        <v>1596562673520</v>
      </c>
    </row>
    <row r="9" spans="1:13" x14ac:dyDescent="0.5">
      <c r="A9" s="51" t="s">
        <v>204</v>
      </c>
      <c r="B9" s="51" t="s">
        <v>306</v>
      </c>
      <c r="C9" s="51">
        <v>1376744619</v>
      </c>
      <c r="D9" s="51">
        <v>615</v>
      </c>
      <c r="H9" s="51">
        <v>846697940685</v>
      </c>
      <c r="I9" s="51">
        <v>0</v>
      </c>
      <c r="J9" s="51">
        <v>846697940685</v>
      </c>
    </row>
    <row r="10" spans="1:13" x14ac:dyDescent="0.5">
      <c r="A10" s="51" t="s">
        <v>248</v>
      </c>
      <c r="B10" s="51" t="s">
        <v>307</v>
      </c>
      <c r="C10" s="51">
        <v>220690469</v>
      </c>
      <c r="D10" s="51">
        <v>140</v>
      </c>
      <c r="H10" s="51">
        <v>30896665660</v>
      </c>
      <c r="I10" s="51">
        <v>-1023068399</v>
      </c>
      <c r="J10" s="51">
        <v>29873597261</v>
      </c>
    </row>
    <row r="11" spans="1:13" x14ac:dyDescent="0.5">
      <c r="A11" s="51" t="s">
        <v>308</v>
      </c>
      <c r="B11" s="51" t="s">
        <v>307</v>
      </c>
      <c r="C11" s="51">
        <v>180000000</v>
      </c>
      <c r="D11" s="51">
        <v>270</v>
      </c>
      <c r="H11" s="51">
        <v>48600000000</v>
      </c>
      <c r="I11" s="51">
        <v>-1826104153</v>
      </c>
      <c r="J11" s="51">
        <v>46773895847</v>
      </c>
    </row>
    <row r="12" spans="1:13" x14ac:dyDescent="0.5">
      <c r="A12" s="51" t="s">
        <v>258</v>
      </c>
      <c r="B12" s="51" t="s">
        <v>309</v>
      </c>
      <c r="C12" s="51">
        <v>25225537</v>
      </c>
      <c r="D12" s="51">
        <v>380</v>
      </c>
      <c r="H12" s="51">
        <v>9585704060</v>
      </c>
      <c r="I12" s="51">
        <v>0</v>
      </c>
      <c r="J12" s="51">
        <v>9585704060</v>
      </c>
    </row>
    <row r="13" spans="1:13" x14ac:dyDescent="0.5">
      <c r="A13" s="51" t="s">
        <v>244</v>
      </c>
      <c r="B13" s="51" t="s">
        <v>310</v>
      </c>
      <c r="C13" s="51">
        <v>25061305</v>
      </c>
      <c r="D13" s="51">
        <v>40</v>
      </c>
      <c r="H13" s="51">
        <v>1002452200</v>
      </c>
      <c r="I13" s="51">
        <v>0</v>
      </c>
      <c r="J13" s="51">
        <v>1002452200</v>
      </c>
    </row>
    <row r="14" spans="1:13" x14ac:dyDescent="0.5">
      <c r="A14" s="51" t="s">
        <v>218</v>
      </c>
      <c r="B14" s="51" t="s">
        <v>311</v>
      </c>
      <c r="C14" s="51">
        <v>40976193</v>
      </c>
      <c r="D14" s="51">
        <v>50</v>
      </c>
      <c r="E14" s="51">
        <v>2048809650</v>
      </c>
      <c r="F14" s="51">
        <v>-285093796</v>
      </c>
      <c r="G14" s="51">
        <v>1763715854</v>
      </c>
      <c r="H14" s="51">
        <v>2048809650</v>
      </c>
      <c r="I14" s="51">
        <v>-164916709</v>
      </c>
      <c r="J14" s="51">
        <v>1883892941</v>
      </c>
    </row>
    <row r="15" spans="1:13" x14ac:dyDescent="0.5">
      <c r="A15" s="51" t="s">
        <v>225</v>
      </c>
      <c r="B15" s="51" t="s">
        <v>312</v>
      </c>
      <c r="C15" s="51">
        <v>129125219</v>
      </c>
      <c r="D15" s="51">
        <v>40</v>
      </c>
      <c r="E15" s="51">
        <v>5165008760</v>
      </c>
      <c r="F15" s="51">
        <v>-45583920</v>
      </c>
      <c r="G15" s="51">
        <v>5119424840</v>
      </c>
      <c r="H15" s="51">
        <v>5165008760</v>
      </c>
      <c r="I15" s="51">
        <v>-45583920</v>
      </c>
      <c r="J15" s="51">
        <v>5119424840</v>
      </c>
    </row>
    <row r="16" spans="1:13" x14ac:dyDescent="0.5">
      <c r="A16" s="51" t="s">
        <v>227</v>
      </c>
      <c r="B16" s="51" t="s">
        <v>304</v>
      </c>
      <c r="C16" s="51">
        <v>241854255</v>
      </c>
      <c r="D16" s="51">
        <v>100</v>
      </c>
      <c r="H16" s="51">
        <v>24185425500</v>
      </c>
      <c r="I16" s="51">
        <v>0</v>
      </c>
      <c r="J16" s="51">
        <v>24185425500</v>
      </c>
    </row>
    <row r="17" spans="1:10" ht="16.8" thickBot="1" x14ac:dyDescent="0.55000000000000004">
      <c r="A17" s="51" t="s">
        <v>2</v>
      </c>
      <c r="B17" s="51"/>
      <c r="C17" s="53">
        <f t="shared" ref="C17:J17" si="0">SUM(C7:C16)</f>
        <v>9419275502</v>
      </c>
      <c r="D17" s="53">
        <f t="shared" si="0"/>
        <v>1995</v>
      </c>
      <c r="E17" s="53">
        <f t="shared" si="0"/>
        <v>1603776491930</v>
      </c>
      <c r="F17" s="53">
        <f t="shared" si="0"/>
        <v>-330677716</v>
      </c>
      <c r="G17" s="53">
        <f t="shared" si="0"/>
        <v>1603445814214</v>
      </c>
      <c r="H17" s="53">
        <f t="shared" si="0"/>
        <v>2628015091875</v>
      </c>
      <c r="I17" s="53">
        <f t="shared" si="0"/>
        <v>-9935212441</v>
      </c>
      <c r="J17" s="53">
        <f t="shared" si="0"/>
        <v>2618079879434</v>
      </c>
    </row>
    <row r="18" spans="1:10" ht="16.8" thickTop="1" x14ac:dyDescent="0.5"/>
  </sheetData>
  <mergeCells count="7">
    <mergeCell ref="B5:D5"/>
    <mergeCell ref="E5:G5"/>
    <mergeCell ref="H5:J5"/>
    <mergeCell ref="A1:J1"/>
    <mergeCell ref="A2:J2"/>
    <mergeCell ref="A3:J3"/>
    <mergeCell ref="A4:J4"/>
  </mergeCells>
  <pageMargins left="0.7" right="0.7" top="0.75" bottom="0.75" header="0.3" footer="0.3"/>
  <pageSetup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1"/>
  <sheetViews>
    <sheetView rightToLeft="1" zoomScaleNormal="100" zoomScaleSheetLayoutView="106" workbookViewId="0">
      <selection activeCell="L17" sqref="L17"/>
    </sheetView>
  </sheetViews>
  <sheetFormatPr defaultColWidth="9.109375" defaultRowHeight="16.2" x14ac:dyDescent="0.3"/>
  <cols>
    <col min="1" max="1" width="29.44140625" style="44" customWidth="1"/>
    <col min="2" max="2" width="10.5546875" style="44" customWidth="1"/>
    <col min="3" max="3" width="15.88671875" style="44" customWidth="1"/>
    <col min="4" max="4" width="11.6640625" style="44" customWidth="1"/>
    <col min="5" max="5" width="19.6640625" style="44" customWidth="1"/>
    <col min="6" max="6" width="18.5546875" style="44" customWidth="1"/>
    <col min="7" max="16384" width="9.109375" style="44"/>
  </cols>
  <sheetData>
    <row r="1" spans="1:10" ht="20.399999999999999" x14ac:dyDescent="0.3">
      <c r="A1" s="123" t="s">
        <v>118</v>
      </c>
      <c r="B1" s="123"/>
      <c r="C1" s="123"/>
      <c r="D1" s="123"/>
      <c r="E1" s="123"/>
      <c r="F1" s="123"/>
      <c r="G1" s="66"/>
    </row>
    <row r="2" spans="1:10" ht="20.399999999999999" x14ac:dyDescent="0.3">
      <c r="A2" s="123" t="s">
        <v>71</v>
      </c>
      <c r="B2" s="123"/>
      <c r="C2" s="123"/>
      <c r="D2" s="123"/>
      <c r="E2" s="123"/>
      <c r="F2" s="123"/>
      <c r="G2" s="66"/>
    </row>
    <row r="3" spans="1:10" ht="20.399999999999999" x14ac:dyDescent="0.3">
      <c r="A3" s="123" t="s">
        <v>119</v>
      </c>
      <c r="B3" s="123"/>
      <c r="C3" s="123"/>
      <c r="D3" s="123"/>
      <c r="E3" s="123"/>
      <c r="F3" s="123"/>
      <c r="G3" s="66"/>
    </row>
    <row r="4" spans="1:10" ht="20.399999999999999" x14ac:dyDescent="0.3">
      <c r="A4" s="110" t="s">
        <v>85</v>
      </c>
      <c r="B4" s="110"/>
      <c r="C4" s="110"/>
      <c r="D4" s="110"/>
      <c r="E4" s="110"/>
      <c r="F4" s="110"/>
      <c r="G4" s="57"/>
      <c r="H4" s="57"/>
      <c r="I4" s="57"/>
      <c r="J4" s="57"/>
    </row>
    <row r="5" spans="1:10" ht="18" thickBot="1" x14ac:dyDescent="0.35">
      <c r="A5" s="23"/>
      <c r="B5" s="23"/>
      <c r="C5" s="124" t="s">
        <v>99</v>
      </c>
      <c r="D5" s="124"/>
      <c r="E5" s="124"/>
      <c r="F5" s="7" t="s">
        <v>120</v>
      </c>
      <c r="G5" s="47"/>
    </row>
    <row r="6" spans="1:10" ht="47.25" customHeight="1" thickBot="1" x14ac:dyDescent="0.35">
      <c r="A6" s="26" t="s">
        <v>87</v>
      </c>
      <c r="B6" s="26" t="s">
        <v>88</v>
      </c>
      <c r="C6" s="26" t="s">
        <v>92</v>
      </c>
      <c r="D6" s="26" t="s">
        <v>89</v>
      </c>
      <c r="E6" s="46" t="s">
        <v>93</v>
      </c>
      <c r="F6" s="46" t="s">
        <v>93</v>
      </c>
    </row>
    <row r="7" spans="1:10" x14ac:dyDescent="0.5">
      <c r="A7" s="51" t="s">
        <v>122</v>
      </c>
      <c r="B7" s="44" t="s">
        <v>506</v>
      </c>
      <c r="C7" s="92">
        <v>160000000</v>
      </c>
      <c r="D7" s="92">
        <v>265</v>
      </c>
      <c r="E7" s="51">
        <v>42400000000</v>
      </c>
      <c r="F7" s="51">
        <v>330817000000</v>
      </c>
    </row>
    <row r="8" spans="1:10" x14ac:dyDescent="0.5">
      <c r="A8" s="51" t="s">
        <v>123</v>
      </c>
      <c r="D8" s="92"/>
      <c r="E8" s="51">
        <v>0</v>
      </c>
      <c r="F8" s="51">
        <v>24485000000</v>
      </c>
    </row>
    <row r="9" spans="1:10" x14ac:dyDescent="0.5">
      <c r="A9" s="51" t="s">
        <v>124</v>
      </c>
      <c r="D9" s="92"/>
      <c r="E9" s="51">
        <v>0</v>
      </c>
      <c r="F9" s="51">
        <v>7680000000</v>
      </c>
    </row>
    <row r="10" spans="1:10" ht="16.8" thickBot="1" x14ac:dyDescent="0.55000000000000004">
      <c r="A10" s="51" t="s">
        <v>2</v>
      </c>
      <c r="C10" s="53">
        <f>SUM(C7:C9)</f>
        <v>160000000</v>
      </c>
      <c r="D10" s="93">
        <f>SUM(D7:D9)</f>
        <v>265</v>
      </c>
      <c r="E10" s="53">
        <f>SUM(E7:E9)</f>
        <v>42400000000</v>
      </c>
      <c r="F10" s="53">
        <f>SUM(F7:F9)</f>
        <v>362982000000</v>
      </c>
    </row>
    <row r="11" spans="1:10" ht="16.8" thickTop="1" x14ac:dyDescent="0.3"/>
  </sheetData>
  <mergeCells count="5">
    <mergeCell ref="A1:F1"/>
    <mergeCell ref="A2:F2"/>
    <mergeCell ref="A3:F3"/>
    <mergeCell ref="A4:F4"/>
    <mergeCell ref="C5:E5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3"/>
  <sheetViews>
    <sheetView rightToLeft="1" zoomScaleNormal="100" workbookViewId="0">
      <pane ySplit="6" topLeftCell="A7" activePane="bottomLeft" state="frozen"/>
      <selection pane="bottomLeft" activeCell="J44" sqref="J44"/>
    </sheetView>
  </sheetViews>
  <sheetFormatPr defaultRowHeight="16.8" x14ac:dyDescent="0.5"/>
  <cols>
    <col min="1" max="1" width="38.44140625" style="8" customWidth="1"/>
    <col min="2" max="2" width="12.5546875" style="8" customWidth="1"/>
    <col min="3" max="3" width="12.44140625" style="8" customWidth="1"/>
    <col min="4" max="4" width="10.6640625" style="8" customWidth="1"/>
    <col min="5" max="5" width="10.6640625" style="8" bestFit="1" customWidth="1"/>
    <col min="6" max="6" width="9.109375" style="8" bestFit="1" customWidth="1"/>
    <col min="7" max="7" width="10.6640625" style="8" bestFit="1" customWidth="1"/>
    <col min="8" max="8" width="12.5546875" style="8" bestFit="1" customWidth="1"/>
    <col min="9" max="9" width="9.109375" style="8" bestFit="1" customWidth="1"/>
    <col min="10" max="10" width="12.5546875" style="8" bestFit="1" customWidth="1"/>
    <col min="11" max="16384" width="8.88671875" style="8"/>
  </cols>
  <sheetData>
    <row r="1" spans="1:10" ht="18.600000000000001" x14ac:dyDescent="0.6">
      <c r="A1" s="137" t="s">
        <v>118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ht="18.600000000000001" x14ac:dyDescent="0.6">
      <c r="A2" s="137" t="s">
        <v>71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8.600000000000001" x14ac:dyDescent="0.6">
      <c r="A3" s="137" t="s">
        <v>119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0" ht="20.399999999999999" x14ac:dyDescent="0.5">
      <c r="A4" s="110" t="s">
        <v>95</v>
      </c>
      <c r="B4" s="110"/>
      <c r="C4" s="110"/>
      <c r="D4" s="110"/>
      <c r="E4" s="110"/>
      <c r="F4" s="110"/>
      <c r="G4" s="110"/>
      <c r="H4" s="110"/>
      <c r="I4" s="110"/>
      <c r="J4" s="110"/>
    </row>
    <row r="5" spans="1:10" ht="16.5" customHeight="1" thickBot="1" x14ac:dyDescent="0.55000000000000004">
      <c r="A5" s="14"/>
      <c r="B5" s="136"/>
      <c r="C5" s="136"/>
      <c r="D5" s="136"/>
      <c r="E5" s="124" t="s">
        <v>99</v>
      </c>
      <c r="F5" s="124"/>
      <c r="G5" s="124"/>
      <c r="H5" s="124" t="s">
        <v>120</v>
      </c>
      <c r="I5" s="124"/>
      <c r="J5" s="124"/>
    </row>
    <row r="6" spans="1:10" ht="38.25" customHeight="1" thickBot="1" x14ac:dyDescent="0.55000000000000004">
      <c r="A6" s="25" t="s">
        <v>44</v>
      </c>
      <c r="B6" s="18" t="s">
        <v>53</v>
      </c>
      <c r="C6" s="18" t="s">
        <v>27</v>
      </c>
      <c r="D6" s="18" t="s">
        <v>42</v>
      </c>
      <c r="E6" s="18" t="s">
        <v>72</v>
      </c>
      <c r="F6" s="18" t="s">
        <v>49</v>
      </c>
      <c r="G6" s="18" t="s">
        <v>54</v>
      </c>
      <c r="H6" s="18" t="s">
        <v>72</v>
      </c>
      <c r="I6" s="18" t="s">
        <v>49</v>
      </c>
      <c r="J6" s="18" t="s">
        <v>54</v>
      </c>
    </row>
    <row r="7" spans="1:10" x14ac:dyDescent="0.5">
      <c r="A7" s="51" t="s">
        <v>300</v>
      </c>
      <c r="B7" s="51" t="s">
        <v>313</v>
      </c>
      <c r="C7" s="51" t="s">
        <v>314</v>
      </c>
      <c r="D7" s="59">
        <v>23</v>
      </c>
      <c r="E7" s="51">
        <v>93886473</v>
      </c>
      <c r="F7" s="51">
        <v>0</v>
      </c>
      <c r="G7" s="51">
        <v>93886473</v>
      </c>
      <c r="H7" s="51">
        <v>597890568</v>
      </c>
      <c r="I7" s="51">
        <v>0</v>
      </c>
      <c r="J7" s="51">
        <v>597890568</v>
      </c>
    </row>
    <row r="8" spans="1:10" x14ac:dyDescent="0.5">
      <c r="A8" s="51" t="s">
        <v>276</v>
      </c>
      <c r="B8" s="51" t="s">
        <v>315</v>
      </c>
      <c r="C8" s="51" t="s">
        <v>316</v>
      </c>
      <c r="D8" s="59">
        <v>18</v>
      </c>
      <c r="E8" s="51">
        <v>76214027</v>
      </c>
      <c r="F8" s="51">
        <v>0</v>
      </c>
      <c r="G8" s="51">
        <v>76214027</v>
      </c>
      <c r="H8" s="51">
        <v>418671374</v>
      </c>
      <c r="I8" s="51">
        <v>0</v>
      </c>
      <c r="J8" s="51">
        <v>418671374</v>
      </c>
    </row>
    <row r="9" spans="1:10" x14ac:dyDescent="0.5">
      <c r="A9" s="51" t="s">
        <v>299</v>
      </c>
      <c r="B9" s="51" t="s">
        <v>317</v>
      </c>
      <c r="C9" s="51" t="s">
        <v>318</v>
      </c>
      <c r="D9" s="59">
        <v>23</v>
      </c>
      <c r="E9" s="51">
        <v>1631353767</v>
      </c>
      <c r="F9" s="51">
        <v>0</v>
      </c>
      <c r="G9" s="51">
        <v>1631353767</v>
      </c>
      <c r="H9" s="51">
        <v>13104143294</v>
      </c>
      <c r="I9" s="51">
        <v>0</v>
      </c>
      <c r="J9" s="51">
        <v>13104143294</v>
      </c>
    </row>
    <row r="10" spans="1:10" x14ac:dyDescent="0.5">
      <c r="A10" s="51" t="s">
        <v>284</v>
      </c>
      <c r="B10" s="51" t="s">
        <v>319</v>
      </c>
      <c r="C10" s="51" t="s">
        <v>320</v>
      </c>
      <c r="D10" s="59">
        <v>23</v>
      </c>
      <c r="E10" s="51">
        <v>183180822</v>
      </c>
      <c r="F10" s="51">
        <v>0</v>
      </c>
      <c r="G10" s="51">
        <v>183180822</v>
      </c>
      <c r="H10" s="51">
        <v>391131935</v>
      </c>
      <c r="I10" s="51">
        <v>0</v>
      </c>
      <c r="J10" s="51">
        <v>391131935</v>
      </c>
    </row>
    <row r="11" spans="1:10" x14ac:dyDescent="0.5">
      <c r="A11" s="51" t="s">
        <v>268</v>
      </c>
      <c r="B11" s="51" t="s">
        <v>321</v>
      </c>
      <c r="C11" s="51" t="s">
        <v>322</v>
      </c>
      <c r="D11" s="59">
        <v>23</v>
      </c>
      <c r="E11" s="51">
        <v>286781643</v>
      </c>
      <c r="F11" s="51">
        <v>0</v>
      </c>
      <c r="G11" s="51">
        <v>286781643</v>
      </c>
      <c r="H11" s="51">
        <v>3316887110</v>
      </c>
      <c r="I11" s="51">
        <v>0</v>
      </c>
      <c r="J11" s="51">
        <v>3316887110</v>
      </c>
    </row>
    <row r="12" spans="1:10" x14ac:dyDescent="0.5">
      <c r="A12" s="51" t="s">
        <v>280</v>
      </c>
      <c r="B12" s="51" t="s">
        <v>319</v>
      </c>
      <c r="C12" s="51" t="s">
        <v>320</v>
      </c>
      <c r="D12" s="59">
        <v>23</v>
      </c>
      <c r="E12" s="51">
        <v>88013990</v>
      </c>
      <c r="F12" s="51">
        <v>0</v>
      </c>
      <c r="G12" s="51">
        <v>88013990</v>
      </c>
      <c r="H12" s="51">
        <v>507342001</v>
      </c>
      <c r="I12" s="51">
        <v>0</v>
      </c>
      <c r="J12" s="51">
        <v>507342001</v>
      </c>
    </row>
    <row r="13" spans="1:10" x14ac:dyDescent="0.5">
      <c r="A13" s="51" t="s">
        <v>278</v>
      </c>
      <c r="B13" s="51" t="s">
        <v>323</v>
      </c>
      <c r="C13" s="51" t="s">
        <v>324</v>
      </c>
      <c r="D13" s="59">
        <v>21</v>
      </c>
      <c r="E13" s="51">
        <v>90888194</v>
      </c>
      <c r="F13" s="51">
        <v>0</v>
      </c>
      <c r="G13" s="51">
        <v>90888194</v>
      </c>
      <c r="H13" s="51">
        <v>783832228</v>
      </c>
      <c r="I13" s="51">
        <v>0</v>
      </c>
      <c r="J13" s="51">
        <v>783832228</v>
      </c>
    </row>
    <row r="14" spans="1:10" x14ac:dyDescent="0.5">
      <c r="A14" s="51" t="s">
        <v>269</v>
      </c>
      <c r="B14" s="51" t="s">
        <v>325</v>
      </c>
      <c r="C14" s="51" t="s">
        <v>326</v>
      </c>
      <c r="D14" s="59">
        <v>18</v>
      </c>
      <c r="E14" s="51">
        <v>-565573770</v>
      </c>
      <c r="F14" s="51">
        <v>0</v>
      </c>
      <c r="G14" s="51">
        <v>-565573770</v>
      </c>
      <c r="H14" s="51">
        <v>392992623</v>
      </c>
      <c r="I14" s="51">
        <v>0</v>
      </c>
      <c r="J14" s="51">
        <v>392992623</v>
      </c>
    </row>
    <row r="15" spans="1:10" x14ac:dyDescent="0.5">
      <c r="A15" s="51" t="s">
        <v>296</v>
      </c>
      <c r="B15" s="51" t="s">
        <v>327</v>
      </c>
      <c r="C15" s="51" t="s">
        <v>328</v>
      </c>
      <c r="D15" s="59">
        <v>23</v>
      </c>
      <c r="E15" s="51">
        <v>47285227</v>
      </c>
      <c r="F15" s="51">
        <v>0</v>
      </c>
      <c r="G15" s="51">
        <v>47285227</v>
      </c>
      <c r="H15" s="51">
        <v>370969178</v>
      </c>
      <c r="I15" s="51">
        <v>0</v>
      </c>
      <c r="J15" s="51">
        <v>370969178</v>
      </c>
    </row>
    <row r="16" spans="1:10" x14ac:dyDescent="0.5">
      <c r="A16" s="51" t="s">
        <v>277</v>
      </c>
      <c r="B16" s="51" t="s">
        <v>329</v>
      </c>
      <c r="C16" s="51" t="s">
        <v>330</v>
      </c>
      <c r="D16" s="59">
        <v>23</v>
      </c>
      <c r="E16" s="51">
        <v>190458904</v>
      </c>
      <c r="F16" s="51">
        <v>0</v>
      </c>
      <c r="G16" s="51">
        <v>190458904</v>
      </c>
      <c r="H16" s="51">
        <v>1901472971</v>
      </c>
      <c r="I16" s="51">
        <v>0</v>
      </c>
      <c r="J16" s="51">
        <v>1901472971</v>
      </c>
    </row>
    <row r="17" spans="1:10" x14ac:dyDescent="0.5">
      <c r="A17" s="51" t="s">
        <v>285</v>
      </c>
      <c r="B17" s="51" t="s">
        <v>331</v>
      </c>
      <c r="C17" s="51" t="s">
        <v>332</v>
      </c>
      <c r="D17" s="59">
        <v>26</v>
      </c>
      <c r="E17" s="51">
        <v>406442896</v>
      </c>
      <c r="F17" s="51">
        <v>0</v>
      </c>
      <c r="G17" s="51">
        <v>406442896</v>
      </c>
      <c r="H17" s="51">
        <v>800633457</v>
      </c>
      <c r="I17" s="51">
        <v>0</v>
      </c>
      <c r="J17" s="51">
        <v>800633457</v>
      </c>
    </row>
    <row r="18" spans="1:10" x14ac:dyDescent="0.5">
      <c r="A18" s="51" t="s">
        <v>295</v>
      </c>
      <c r="B18" s="51" t="s">
        <v>333</v>
      </c>
      <c r="C18" s="51" t="s">
        <v>334</v>
      </c>
      <c r="D18" s="59">
        <v>23</v>
      </c>
      <c r="E18" s="51">
        <v>95837447</v>
      </c>
      <c r="F18" s="51">
        <v>0</v>
      </c>
      <c r="G18" s="51">
        <v>95837447</v>
      </c>
      <c r="H18" s="51">
        <v>702186063</v>
      </c>
      <c r="I18" s="51">
        <v>0</v>
      </c>
      <c r="J18" s="51">
        <v>702186063</v>
      </c>
    </row>
    <row r="19" spans="1:10" x14ac:dyDescent="0.5">
      <c r="A19" s="51" t="s">
        <v>274</v>
      </c>
      <c r="B19" s="51" t="s">
        <v>317</v>
      </c>
      <c r="C19" s="51" t="s">
        <v>335</v>
      </c>
      <c r="D19" s="59">
        <v>18</v>
      </c>
      <c r="E19" s="51">
        <v>29458785</v>
      </c>
      <c r="F19" s="51">
        <v>0</v>
      </c>
      <c r="G19" s="51">
        <v>29458785</v>
      </c>
      <c r="H19" s="51">
        <v>427346688</v>
      </c>
      <c r="I19" s="51">
        <v>0</v>
      </c>
      <c r="J19" s="51">
        <v>427346688</v>
      </c>
    </row>
    <row r="20" spans="1:10" x14ac:dyDescent="0.5">
      <c r="A20" s="51" t="s">
        <v>260</v>
      </c>
      <c r="B20" s="51" t="s">
        <v>336</v>
      </c>
      <c r="C20" s="51" t="s">
        <v>337</v>
      </c>
      <c r="D20" s="59">
        <v>18</v>
      </c>
      <c r="E20" s="51">
        <v>150334306</v>
      </c>
      <c r="F20" s="51">
        <v>0</v>
      </c>
      <c r="G20" s="51">
        <v>150334306</v>
      </c>
      <c r="H20" s="51">
        <v>1185699010</v>
      </c>
      <c r="I20" s="51">
        <v>0</v>
      </c>
      <c r="J20" s="51">
        <v>1185699010</v>
      </c>
    </row>
    <row r="21" spans="1:10" x14ac:dyDescent="0.5">
      <c r="A21" s="51" t="s">
        <v>271</v>
      </c>
      <c r="B21" s="51" t="s">
        <v>338</v>
      </c>
      <c r="C21" s="51" t="s">
        <v>339</v>
      </c>
      <c r="D21" s="59">
        <v>18</v>
      </c>
      <c r="E21" s="51">
        <v>3464568493</v>
      </c>
      <c r="F21" s="51">
        <v>0</v>
      </c>
      <c r="G21" s="51">
        <v>3464568493</v>
      </c>
      <c r="H21" s="51">
        <v>32725097673</v>
      </c>
      <c r="I21" s="51">
        <v>0</v>
      </c>
      <c r="J21" s="51">
        <v>32725097673</v>
      </c>
    </row>
    <row r="22" spans="1:10" x14ac:dyDescent="0.5">
      <c r="A22" s="51" t="s">
        <v>282</v>
      </c>
      <c r="B22" s="51" t="s">
        <v>340</v>
      </c>
      <c r="C22" s="51" t="s">
        <v>341</v>
      </c>
      <c r="D22" s="59">
        <v>20.5</v>
      </c>
      <c r="E22" s="51">
        <v>1798455723</v>
      </c>
      <c r="F22" s="51">
        <v>0</v>
      </c>
      <c r="G22" s="51">
        <v>1798455723</v>
      </c>
      <c r="H22" s="51">
        <v>15729828202</v>
      </c>
      <c r="I22" s="51">
        <v>0</v>
      </c>
      <c r="J22" s="51">
        <v>15729828202</v>
      </c>
    </row>
    <row r="23" spans="1:10" x14ac:dyDescent="0.5">
      <c r="A23" s="51" t="s">
        <v>297</v>
      </c>
      <c r="B23" s="51" t="s">
        <v>342</v>
      </c>
      <c r="C23" s="51" t="s">
        <v>342</v>
      </c>
      <c r="D23" s="59">
        <v>20.5</v>
      </c>
      <c r="E23" s="51">
        <v>88167162</v>
      </c>
      <c r="F23" s="51">
        <v>0</v>
      </c>
      <c r="G23" s="51">
        <v>88167162</v>
      </c>
      <c r="H23" s="51">
        <v>456855155</v>
      </c>
      <c r="I23" s="51">
        <v>0</v>
      </c>
      <c r="J23" s="51">
        <v>456855155</v>
      </c>
    </row>
    <row r="24" spans="1:10" x14ac:dyDescent="0.5">
      <c r="A24" s="51" t="s">
        <v>293</v>
      </c>
      <c r="B24" s="51" t="s">
        <v>325</v>
      </c>
      <c r="C24" s="51" t="s">
        <v>343</v>
      </c>
      <c r="D24" s="59">
        <v>23</v>
      </c>
      <c r="E24" s="51">
        <v>400971567</v>
      </c>
      <c r="F24" s="51">
        <v>0</v>
      </c>
      <c r="G24" s="51">
        <v>400971567</v>
      </c>
      <c r="H24" s="51">
        <v>3684015745</v>
      </c>
      <c r="I24" s="51">
        <v>0</v>
      </c>
      <c r="J24" s="51">
        <v>3684015745</v>
      </c>
    </row>
    <row r="25" spans="1:10" x14ac:dyDescent="0.5">
      <c r="A25" s="51" t="s">
        <v>287</v>
      </c>
      <c r="B25" s="51" t="s">
        <v>344</v>
      </c>
      <c r="C25" s="51" t="s">
        <v>345</v>
      </c>
      <c r="D25" s="59">
        <v>23</v>
      </c>
      <c r="E25" s="51">
        <v>106545285</v>
      </c>
      <c r="F25" s="51">
        <v>0</v>
      </c>
      <c r="G25" s="51">
        <v>106545285</v>
      </c>
      <c r="H25" s="51">
        <v>400091641</v>
      </c>
      <c r="I25" s="51">
        <v>0</v>
      </c>
      <c r="J25" s="51">
        <v>400091641</v>
      </c>
    </row>
    <row r="26" spans="1:10" x14ac:dyDescent="0.5">
      <c r="A26" s="51" t="s">
        <v>281</v>
      </c>
      <c r="B26" s="51" t="s">
        <v>346</v>
      </c>
      <c r="C26" s="51" t="s">
        <v>347</v>
      </c>
      <c r="D26" s="59">
        <v>23</v>
      </c>
      <c r="E26" s="51">
        <v>100633569</v>
      </c>
      <c r="F26" s="51">
        <v>0</v>
      </c>
      <c r="G26" s="51">
        <v>100633569</v>
      </c>
      <c r="H26" s="51">
        <v>345637480</v>
      </c>
      <c r="I26" s="51">
        <v>0</v>
      </c>
      <c r="J26" s="51">
        <v>345637480</v>
      </c>
    </row>
    <row r="27" spans="1:10" x14ac:dyDescent="0.5">
      <c r="A27" s="51" t="s">
        <v>292</v>
      </c>
      <c r="B27" s="51" t="s">
        <v>348</v>
      </c>
      <c r="C27" s="51" t="s">
        <v>349</v>
      </c>
      <c r="D27" s="59">
        <v>23</v>
      </c>
      <c r="E27" s="51">
        <v>93117642</v>
      </c>
      <c r="F27" s="51">
        <v>0</v>
      </c>
      <c r="G27" s="51">
        <v>93117642</v>
      </c>
      <c r="H27" s="51">
        <v>168313762</v>
      </c>
      <c r="I27" s="51">
        <v>0</v>
      </c>
      <c r="J27" s="51">
        <v>168313762</v>
      </c>
    </row>
    <row r="28" spans="1:10" x14ac:dyDescent="0.5">
      <c r="A28" s="51" t="s">
        <v>290</v>
      </c>
      <c r="B28" s="51" t="s">
        <v>350</v>
      </c>
      <c r="C28" s="51" t="s">
        <v>351</v>
      </c>
      <c r="D28" s="59">
        <v>23</v>
      </c>
      <c r="E28" s="51">
        <v>92267638</v>
      </c>
      <c r="F28" s="51">
        <v>0</v>
      </c>
      <c r="G28" s="51">
        <v>92267638</v>
      </c>
      <c r="H28" s="51">
        <v>228239074</v>
      </c>
      <c r="I28" s="51">
        <v>0</v>
      </c>
      <c r="J28" s="51">
        <v>228239074</v>
      </c>
    </row>
    <row r="29" spans="1:10" x14ac:dyDescent="0.5">
      <c r="A29" s="51" t="s">
        <v>263</v>
      </c>
      <c r="B29" s="51" t="s">
        <v>352</v>
      </c>
      <c r="C29" s="51" t="s">
        <v>353</v>
      </c>
      <c r="D29" s="59">
        <v>23</v>
      </c>
      <c r="E29" s="51">
        <v>91309030</v>
      </c>
      <c r="F29" s="51">
        <v>0</v>
      </c>
      <c r="G29" s="51">
        <v>91309030</v>
      </c>
      <c r="H29" s="51">
        <v>244503208</v>
      </c>
      <c r="I29" s="51">
        <v>0</v>
      </c>
      <c r="J29" s="51">
        <v>244503208</v>
      </c>
    </row>
    <row r="30" spans="1:10" x14ac:dyDescent="0.5">
      <c r="A30" s="51" t="s">
        <v>270</v>
      </c>
      <c r="B30" s="51" t="s">
        <v>354</v>
      </c>
      <c r="C30" s="51" t="s">
        <v>355</v>
      </c>
      <c r="D30" s="59">
        <v>23</v>
      </c>
      <c r="E30" s="51">
        <v>106793510</v>
      </c>
      <c r="F30" s="51">
        <v>0</v>
      </c>
      <c r="G30" s="51">
        <v>106793510</v>
      </c>
      <c r="H30" s="51">
        <v>201996852</v>
      </c>
      <c r="I30" s="51">
        <v>0</v>
      </c>
      <c r="J30" s="51">
        <v>201996852</v>
      </c>
    </row>
    <row r="31" spans="1:10" x14ac:dyDescent="0.5">
      <c r="A31" s="51" t="s">
        <v>289</v>
      </c>
      <c r="B31" s="51" t="s">
        <v>356</v>
      </c>
      <c r="C31" s="51" t="s">
        <v>357</v>
      </c>
      <c r="D31" s="59">
        <v>23</v>
      </c>
      <c r="E31" s="51">
        <v>63400224</v>
      </c>
      <c r="F31" s="51">
        <v>0</v>
      </c>
      <c r="G31" s="51">
        <v>63400224</v>
      </c>
      <c r="H31" s="51">
        <v>152904568</v>
      </c>
      <c r="I31" s="51">
        <v>0</v>
      </c>
      <c r="J31" s="51">
        <v>152904568</v>
      </c>
    </row>
    <row r="32" spans="1:10" x14ac:dyDescent="0.5">
      <c r="A32" s="51" t="s">
        <v>291</v>
      </c>
      <c r="B32" s="51" t="s">
        <v>319</v>
      </c>
      <c r="C32" s="51" t="s">
        <v>358</v>
      </c>
      <c r="D32" s="59">
        <v>23</v>
      </c>
      <c r="E32" s="51">
        <v>40450617</v>
      </c>
      <c r="F32" s="51">
        <v>0</v>
      </c>
      <c r="G32" s="51">
        <v>40450617</v>
      </c>
      <c r="H32" s="51">
        <v>99895251</v>
      </c>
      <c r="I32" s="51">
        <v>0</v>
      </c>
      <c r="J32" s="51">
        <v>99895251</v>
      </c>
    </row>
    <row r="33" spans="1:10" x14ac:dyDescent="0.5">
      <c r="A33" s="51" t="s">
        <v>272</v>
      </c>
      <c r="B33" s="51" t="s">
        <v>359</v>
      </c>
      <c r="C33" s="51" t="s">
        <v>360</v>
      </c>
      <c r="D33" s="59">
        <v>23</v>
      </c>
      <c r="E33" s="51">
        <v>188505480</v>
      </c>
      <c r="F33" s="51">
        <v>0</v>
      </c>
      <c r="G33" s="51">
        <v>188505480</v>
      </c>
      <c r="H33" s="51">
        <v>1252126404</v>
      </c>
      <c r="I33" s="51">
        <v>0</v>
      </c>
      <c r="J33" s="51">
        <v>1252126404</v>
      </c>
    </row>
    <row r="34" spans="1:10" x14ac:dyDescent="0.5">
      <c r="A34" s="51" t="s">
        <v>283</v>
      </c>
      <c r="B34" s="51" t="s">
        <v>327</v>
      </c>
      <c r="C34" s="51" t="s">
        <v>361</v>
      </c>
      <c r="D34" s="59">
        <v>23</v>
      </c>
      <c r="E34" s="51">
        <v>197021781</v>
      </c>
      <c r="F34" s="51">
        <v>0</v>
      </c>
      <c r="G34" s="51">
        <v>197021781</v>
      </c>
      <c r="H34" s="51">
        <v>1447975331</v>
      </c>
      <c r="I34" s="51">
        <v>0</v>
      </c>
      <c r="J34" s="51">
        <v>1447975331</v>
      </c>
    </row>
    <row r="35" spans="1:10" x14ac:dyDescent="0.5">
      <c r="A35" s="51" t="s">
        <v>298</v>
      </c>
      <c r="B35" s="51" t="s">
        <v>325</v>
      </c>
      <c r="C35" s="51" t="s">
        <v>362</v>
      </c>
      <c r="D35" s="59">
        <v>18</v>
      </c>
      <c r="H35" s="51">
        <v>674053279</v>
      </c>
      <c r="I35" s="51">
        <v>0</v>
      </c>
      <c r="J35" s="51">
        <v>674053279</v>
      </c>
    </row>
    <row r="36" spans="1:10" x14ac:dyDescent="0.5">
      <c r="A36" s="51" t="s">
        <v>266</v>
      </c>
      <c r="B36" s="51" t="s">
        <v>363</v>
      </c>
      <c r="C36" s="51" t="s">
        <v>364</v>
      </c>
      <c r="D36" s="59">
        <v>18.5</v>
      </c>
      <c r="H36" s="51">
        <v>5615766883</v>
      </c>
      <c r="I36" s="51">
        <v>0</v>
      </c>
      <c r="J36" s="51">
        <v>5615766883</v>
      </c>
    </row>
    <row r="37" spans="1:10" x14ac:dyDescent="0.5">
      <c r="A37" s="51" t="s">
        <v>273</v>
      </c>
      <c r="B37" s="51" t="s">
        <v>325</v>
      </c>
      <c r="C37" s="51" t="s">
        <v>365</v>
      </c>
      <c r="D37" s="59">
        <v>18</v>
      </c>
      <c r="H37" s="51">
        <v>772703678</v>
      </c>
      <c r="I37" s="51">
        <v>0</v>
      </c>
      <c r="J37" s="51">
        <v>772703678</v>
      </c>
    </row>
    <row r="38" spans="1:10" x14ac:dyDescent="0.5">
      <c r="A38" s="51" t="s">
        <v>286</v>
      </c>
      <c r="B38" s="51" t="s">
        <v>325</v>
      </c>
      <c r="C38" s="51" t="s">
        <v>366</v>
      </c>
      <c r="D38" s="59">
        <v>18</v>
      </c>
      <c r="H38" s="51">
        <v>85798076</v>
      </c>
      <c r="I38" s="51">
        <v>0</v>
      </c>
      <c r="J38" s="51">
        <v>85798076</v>
      </c>
    </row>
    <row r="39" spans="1:10" x14ac:dyDescent="0.5">
      <c r="A39" s="51" t="s">
        <v>275</v>
      </c>
      <c r="B39" s="51" t="s">
        <v>367</v>
      </c>
      <c r="C39" s="51" t="s">
        <v>368</v>
      </c>
      <c r="D39" s="59">
        <v>23</v>
      </c>
      <c r="H39" s="51">
        <v>508056457</v>
      </c>
      <c r="I39" s="51">
        <v>0</v>
      </c>
      <c r="J39" s="51">
        <v>508056457</v>
      </c>
    </row>
    <row r="40" spans="1:10" x14ac:dyDescent="0.5">
      <c r="A40" s="51" t="s">
        <v>288</v>
      </c>
      <c r="B40" s="51" t="s">
        <v>369</v>
      </c>
      <c r="C40" s="51" t="s">
        <v>370</v>
      </c>
      <c r="D40" s="59">
        <v>23</v>
      </c>
      <c r="H40" s="51">
        <v>81503346119</v>
      </c>
      <c r="I40" s="51">
        <v>0</v>
      </c>
      <c r="J40" s="51">
        <v>81503346119</v>
      </c>
    </row>
    <row r="41" spans="1:10" ht="17.399999999999999" thickBot="1" x14ac:dyDescent="0.55000000000000004">
      <c r="A41" s="51" t="s">
        <v>2</v>
      </c>
      <c r="B41" s="67"/>
      <c r="C41" s="67"/>
      <c r="D41" s="67"/>
      <c r="E41" s="53">
        <f t="shared" ref="E41:J41" si="0">SUM(E7:E40)</f>
        <v>9636770432</v>
      </c>
      <c r="F41" s="53">
        <f t="shared" si="0"/>
        <v>0</v>
      </c>
      <c r="G41" s="53">
        <f t="shared" si="0"/>
        <v>9636770432</v>
      </c>
      <c r="H41" s="53">
        <f t="shared" si="0"/>
        <v>171198403338</v>
      </c>
      <c r="I41" s="53">
        <f t="shared" si="0"/>
        <v>0</v>
      </c>
      <c r="J41" s="53">
        <f t="shared" si="0"/>
        <v>171198403338</v>
      </c>
    </row>
    <row r="42" spans="1:10" ht="17.399999999999999" thickTop="1" x14ac:dyDescent="0.5"/>
    <row r="43" spans="1:10" x14ac:dyDescent="0.5">
      <c r="A43" s="51" t="s">
        <v>371</v>
      </c>
      <c r="J43" s="8" t="b">
        <f>J41='درآمد سرمایه گذاری در اوراق بها'!G46</f>
        <v>1</v>
      </c>
    </row>
  </sheetData>
  <mergeCells count="7">
    <mergeCell ref="B5:D5"/>
    <mergeCell ref="E5:G5"/>
    <mergeCell ref="H5:J5"/>
    <mergeCell ref="A1:J1"/>
    <mergeCell ref="A2:J2"/>
    <mergeCell ref="A3:J3"/>
    <mergeCell ref="A4:J4"/>
  </mergeCells>
  <pageMargins left="0.7" right="0.7" top="0.75" bottom="0.75" header="0.3" footer="0.3"/>
  <pageSetup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6"/>
  <sheetViews>
    <sheetView rightToLeft="1" zoomScaleNormal="100" workbookViewId="0">
      <selection activeCell="I26" sqref="I26"/>
    </sheetView>
  </sheetViews>
  <sheetFormatPr defaultRowHeight="16.8" x14ac:dyDescent="0.5"/>
  <cols>
    <col min="1" max="1" width="34" style="8" customWidth="1"/>
    <col min="2" max="2" width="23.6640625" style="8" customWidth="1"/>
    <col min="3" max="3" width="20.33203125" style="8" customWidth="1"/>
    <col min="4" max="4" width="22" style="8" customWidth="1"/>
    <col min="5" max="5" width="21.44140625" style="8" customWidth="1"/>
    <col min="6" max="6" width="16.5546875" style="8" customWidth="1"/>
    <col min="7" max="7" width="21.33203125" style="8" customWidth="1"/>
    <col min="8" max="16384" width="8.88671875" style="8"/>
  </cols>
  <sheetData>
    <row r="1" spans="1:7" ht="18.600000000000001" x14ac:dyDescent="0.6">
      <c r="A1" s="137" t="s">
        <v>118</v>
      </c>
      <c r="B1" s="137"/>
      <c r="C1" s="137"/>
      <c r="D1" s="137"/>
      <c r="E1" s="137"/>
      <c r="F1" s="137"/>
      <c r="G1" s="137"/>
    </row>
    <row r="2" spans="1:7" ht="18.600000000000001" x14ac:dyDescent="0.6">
      <c r="A2" s="137" t="s">
        <v>71</v>
      </c>
      <c r="B2" s="137"/>
      <c r="C2" s="137"/>
      <c r="D2" s="137"/>
      <c r="E2" s="137"/>
      <c r="F2" s="137"/>
      <c r="G2" s="137"/>
    </row>
    <row r="3" spans="1:7" ht="18.600000000000001" x14ac:dyDescent="0.6">
      <c r="A3" s="137" t="s">
        <v>119</v>
      </c>
      <c r="B3" s="137"/>
      <c r="C3" s="137"/>
      <c r="D3" s="137"/>
      <c r="E3" s="137"/>
      <c r="F3" s="137"/>
      <c r="G3" s="137"/>
    </row>
    <row r="4" spans="1:7" ht="20.399999999999999" x14ac:dyDescent="0.5">
      <c r="A4" s="110" t="s">
        <v>96</v>
      </c>
      <c r="B4" s="110"/>
      <c r="C4" s="110"/>
      <c r="D4" s="110"/>
      <c r="E4" s="110"/>
      <c r="F4" s="110"/>
      <c r="G4" s="110"/>
    </row>
    <row r="5" spans="1:7" ht="16.5" customHeight="1" thickBot="1" x14ac:dyDescent="0.55000000000000004">
      <c r="A5" s="14"/>
      <c r="B5" s="124" t="s">
        <v>99</v>
      </c>
      <c r="C5" s="124"/>
      <c r="D5" s="124"/>
      <c r="E5" s="124" t="s">
        <v>120</v>
      </c>
      <c r="F5" s="124"/>
      <c r="G5" s="124"/>
    </row>
    <row r="6" spans="1:7" ht="38.25" customHeight="1" thickBot="1" x14ac:dyDescent="0.55000000000000004">
      <c r="A6" s="24" t="s">
        <v>44</v>
      </c>
      <c r="B6" s="18" t="s">
        <v>72</v>
      </c>
      <c r="C6" s="18" t="s">
        <v>49</v>
      </c>
      <c r="D6" s="18" t="s">
        <v>54</v>
      </c>
      <c r="E6" s="18" t="s">
        <v>72</v>
      </c>
      <c r="F6" s="18" t="s">
        <v>49</v>
      </c>
      <c r="G6" s="18" t="s">
        <v>54</v>
      </c>
    </row>
    <row r="7" spans="1:7" x14ac:dyDescent="0.5">
      <c r="A7" s="51" t="s">
        <v>126</v>
      </c>
      <c r="B7" s="51">
        <v>121392845</v>
      </c>
      <c r="C7" s="51">
        <v>0</v>
      </c>
      <c r="D7" s="51">
        <v>121392845</v>
      </c>
      <c r="E7" s="51">
        <v>1783770372</v>
      </c>
      <c r="F7" s="51">
        <v>0</v>
      </c>
      <c r="G7" s="51">
        <v>1783770372</v>
      </c>
    </row>
    <row r="8" spans="1:7" x14ac:dyDescent="0.5">
      <c r="A8" s="51" t="s">
        <v>127</v>
      </c>
      <c r="B8" s="51">
        <v>125286</v>
      </c>
      <c r="C8" s="51">
        <v>0</v>
      </c>
      <c r="D8" s="51">
        <v>125286</v>
      </c>
      <c r="E8" s="51">
        <v>985672</v>
      </c>
      <c r="F8" s="51">
        <v>0</v>
      </c>
      <c r="G8" s="51">
        <v>985672</v>
      </c>
    </row>
    <row r="9" spans="1:7" x14ac:dyDescent="0.5">
      <c r="A9" s="51" t="s">
        <v>128</v>
      </c>
      <c r="B9" s="51">
        <v>66297088</v>
      </c>
      <c r="C9" s="51">
        <v>0</v>
      </c>
      <c r="D9" s="51">
        <v>66297088</v>
      </c>
      <c r="E9" s="51">
        <v>5176119672</v>
      </c>
      <c r="F9" s="51">
        <v>0</v>
      </c>
      <c r="G9" s="51">
        <v>5176119672</v>
      </c>
    </row>
    <row r="10" spans="1:7" x14ac:dyDescent="0.5">
      <c r="A10" s="51" t="s">
        <v>129</v>
      </c>
      <c r="B10" s="51">
        <v>2343214</v>
      </c>
      <c r="C10" s="51">
        <v>0</v>
      </c>
      <c r="D10" s="51">
        <v>2343214</v>
      </c>
      <c r="E10" s="51">
        <v>26135841</v>
      </c>
      <c r="F10" s="51">
        <v>0</v>
      </c>
      <c r="G10" s="51">
        <v>26135841</v>
      </c>
    </row>
    <row r="11" spans="1:7" x14ac:dyDescent="0.5">
      <c r="A11" s="51" t="s">
        <v>130</v>
      </c>
      <c r="E11" s="51">
        <v>24935262</v>
      </c>
      <c r="F11" s="51">
        <v>0</v>
      </c>
      <c r="G11" s="51">
        <v>24935262</v>
      </c>
    </row>
    <row r="12" spans="1:7" ht="17.399999999999999" thickBot="1" x14ac:dyDescent="0.55000000000000004">
      <c r="A12" s="51" t="s">
        <v>2</v>
      </c>
      <c r="B12" s="53">
        <f t="shared" ref="B12:G12" si="0">SUM(B7:B11)</f>
        <v>190158433</v>
      </c>
      <c r="C12" s="53">
        <f t="shared" si="0"/>
        <v>0</v>
      </c>
      <c r="D12" s="53">
        <f t="shared" si="0"/>
        <v>190158433</v>
      </c>
      <c r="E12" s="53">
        <f t="shared" si="0"/>
        <v>7011946819</v>
      </c>
      <c r="F12" s="53">
        <f t="shared" si="0"/>
        <v>0</v>
      </c>
      <c r="G12" s="53">
        <f t="shared" si="0"/>
        <v>7011946819</v>
      </c>
    </row>
    <row r="13" spans="1:7" ht="17.399999999999999" thickTop="1" x14ac:dyDescent="0.5"/>
    <row r="16" spans="1:7" x14ac:dyDescent="0.5">
      <c r="G16" s="8" t="b">
        <f>G12='درآمد سپرده بانکی'!D14</f>
        <v>1</v>
      </c>
    </row>
  </sheetData>
  <mergeCells count="6">
    <mergeCell ref="A1:G1"/>
    <mergeCell ref="A2:G2"/>
    <mergeCell ref="A3:G3"/>
    <mergeCell ref="A4:G4"/>
    <mergeCell ref="B5:D5"/>
    <mergeCell ref="E5:G5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rightToLeft="1" zoomScale="55" zoomScaleNormal="55" zoomScaleSheetLayoutView="100" workbookViewId="0">
      <selection activeCell="S27" sqref="S27"/>
    </sheetView>
  </sheetViews>
  <sheetFormatPr defaultColWidth="9.109375" defaultRowHeight="16.2" x14ac:dyDescent="0.5"/>
  <cols>
    <col min="1" max="1" width="22.88671875" style="6" customWidth="1"/>
    <col min="2" max="2" width="12.44140625" style="6" customWidth="1"/>
    <col min="3" max="4" width="19.88671875" style="6" customWidth="1"/>
    <col min="5" max="5" width="11.88671875" style="6" customWidth="1"/>
    <col min="6" max="6" width="11.44140625" style="6" customWidth="1"/>
    <col min="7" max="7" width="20.88671875" style="6" customWidth="1"/>
    <col min="8" max="8" width="12.88671875" style="6" customWidth="1"/>
    <col min="9" max="9" width="16" style="6" customWidth="1"/>
    <col min="10" max="10" width="16.33203125" style="6" customWidth="1"/>
    <col min="11" max="11" width="14" style="6" customWidth="1"/>
    <col min="12" max="12" width="21.88671875" style="6" customWidth="1"/>
    <col min="13" max="13" width="20" style="6" customWidth="1"/>
    <col min="14" max="14" width="13.44140625" style="6" customWidth="1"/>
    <col min="15" max="15" width="9.109375" style="6"/>
    <col min="16" max="16" width="19.6640625" style="71" bestFit="1" customWidth="1"/>
    <col min="17" max="17" width="17.88671875" style="6" bestFit="1" customWidth="1"/>
    <col min="18" max="18" width="15.6640625" style="6" bestFit="1" customWidth="1"/>
    <col min="19" max="19" width="17.77734375" style="6" customWidth="1"/>
    <col min="20" max="16384" width="9.109375" style="6"/>
  </cols>
  <sheetData>
    <row r="1" spans="1:19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9" ht="20.399999999999999" x14ac:dyDescent="0.65">
      <c r="A2" s="109" t="s">
        <v>65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1:19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9" ht="20.399999999999999" x14ac:dyDescent="0.5">
      <c r="A4" s="110" t="s">
        <v>30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9" ht="20.399999999999999" x14ac:dyDescent="0.5">
      <c r="A5" s="110" t="s">
        <v>31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7" spans="1:19" ht="18.75" customHeight="1" thickBot="1" x14ac:dyDescent="0.55000000000000004">
      <c r="A7" s="43"/>
      <c r="B7" s="100" t="s">
        <v>121</v>
      </c>
      <c r="C7" s="100"/>
      <c r="D7" s="100"/>
      <c r="E7" s="13"/>
      <c r="F7" s="101" t="s">
        <v>11</v>
      </c>
      <c r="G7" s="101"/>
      <c r="H7" s="101"/>
      <c r="I7" s="101"/>
      <c r="J7" s="100" t="s">
        <v>120</v>
      </c>
      <c r="K7" s="100"/>
      <c r="L7" s="100"/>
      <c r="M7" s="100"/>
      <c r="N7" s="100"/>
    </row>
    <row r="8" spans="1:19" ht="17.25" customHeight="1" x14ac:dyDescent="0.5">
      <c r="A8" s="102" t="s">
        <v>1</v>
      </c>
      <c r="B8" s="104" t="s">
        <v>3</v>
      </c>
      <c r="C8" s="104" t="s">
        <v>0</v>
      </c>
      <c r="D8" s="106" t="s">
        <v>25</v>
      </c>
      <c r="E8" s="107" t="s">
        <v>4</v>
      </c>
      <c r="F8" s="107"/>
      <c r="G8" s="107"/>
      <c r="H8" s="107" t="s">
        <v>5</v>
      </c>
      <c r="I8" s="107"/>
      <c r="J8" s="108" t="s">
        <v>3</v>
      </c>
      <c r="K8" s="106" t="s">
        <v>34</v>
      </c>
      <c r="L8" s="108" t="s">
        <v>0</v>
      </c>
      <c r="M8" s="106" t="s">
        <v>25</v>
      </c>
      <c r="N8" s="106" t="s">
        <v>28</v>
      </c>
    </row>
    <row r="9" spans="1:19" ht="20.25" customHeight="1" thickBot="1" x14ac:dyDescent="0.55000000000000004">
      <c r="A9" s="103"/>
      <c r="B9" s="105"/>
      <c r="C9" s="105"/>
      <c r="D9" s="103"/>
      <c r="E9" s="41" t="s">
        <v>97</v>
      </c>
      <c r="F9" s="38" t="s">
        <v>3</v>
      </c>
      <c r="G9" s="38" t="s">
        <v>0</v>
      </c>
      <c r="H9" s="38" t="s">
        <v>3</v>
      </c>
      <c r="I9" s="38" t="s">
        <v>64</v>
      </c>
      <c r="J9" s="105"/>
      <c r="K9" s="103"/>
      <c r="L9" s="105"/>
      <c r="M9" s="103"/>
      <c r="N9" s="103"/>
    </row>
    <row r="10" spans="1:19" x14ac:dyDescent="0.5">
      <c r="A10" s="51" t="s">
        <v>206</v>
      </c>
      <c r="B10" s="51">
        <v>80702332</v>
      </c>
      <c r="C10" s="51">
        <v>219941024544</v>
      </c>
      <c r="D10" s="51">
        <v>121606625327</v>
      </c>
      <c r="E10" s="51">
        <v>0</v>
      </c>
      <c r="F10" s="51">
        <v>0</v>
      </c>
      <c r="G10" s="51">
        <v>0</v>
      </c>
      <c r="H10" s="51">
        <v>80702332</v>
      </c>
      <c r="I10" s="51">
        <v>139831490930</v>
      </c>
      <c r="J10" s="51">
        <v>0</v>
      </c>
      <c r="K10" s="51">
        <v>0</v>
      </c>
      <c r="L10" s="51">
        <v>0</v>
      </c>
      <c r="M10" s="51">
        <v>0</v>
      </c>
      <c r="N10" s="52">
        <f>M10/$N$49</f>
        <v>0</v>
      </c>
      <c r="Q10" s="71"/>
    </row>
    <row r="11" spans="1:19" x14ac:dyDescent="0.5">
      <c r="A11" s="51" t="s">
        <v>219</v>
      </c>
      <c r="B11" s="51">
        <v>14055558480</v>
      </c>
      <c r="C11" s="51">
        <v>5817851982567</v>
      </c>
      <c r="D11" s="51">
        <v>6334239191255</v>
      </c>
      <c r="E11" s="51">
        <v>0</v>
      </c>
      <c r="F11" s="51">
        <v>1090069947</v>
      </c>
      <c r="G11" s="51">
        <v>564395482694</v>
      </c>
      <c r="H11" s="51">
        <v>3910139705</v>
      </c>
      <c r="I11" s="51">
        <v>2139254936672</v>
      </c>
      <c r="J11" s="51">
        <v>11235488722</v>
      </c>
      <c r="K11" s="51">
        <v>582</v>
      </c>
      <c r="L11" s="51">
        <v>4744919670061</v>
      </c>
      <c r="M11" s="51">
        <v>6534084754832</v>
      </c>
      <c r="N11" s="52">
        <f t="shared" ref="N11:N43" si="0">M11/$N$49</f>
        <v>3.5791734993324407E-2</v>
      </c>
      <c r="Q11" s="71"/>
      <c r="R11" s="72"/>
      <c r="S11" s="72"/>
    </row>
    <row r="12" spans="1:19" x14ac:dyDescent="0.5">
      <c r="A12" s="51" t="s">
        <v>215</v>
      </c>
      <c r="B12" s="51">
        <v>786519511</v>
      </c>
      <c r="C12" s="51">
        <v>2098835902894</v>
      </c>
      <c r="D12" s="51">
        <v>799282426027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786519511</v>
      </c>
      <c r="K12" s="51">
        <v>1416</v>
      </c>
      <c r="L12" s="51">
        <v>2098835902894</v>
      </c>
      <c r="M12" s="51">
        <v>1112865206739</v>
      </c>
      <c r="N12" s="52">
        <f t="shared" si="0"/>
        <v>6.0959381546800253E-3</v>
      </c>
      <c r="Q12" s="71"/>
      <c r="R12" s="72"/>
      <c r="S12" s="72"/>
    </row>
    <row r="13" spans="1:19" x14ac:dyDescent="0.5">
      <c r="A13" s="51" t="s">
        <v>130</v>
      </c>
      <c r="B13" s="51">
        <v>17433107604</v>
      </c>
      <c r="C13" s="51">
        <v>22512754610493</v>
      </c>
      <c r="D13" s="51">
        <v>21792242911218</v>
      </c>
      <c r="E13" s="51">
        <v>0</v>
      </c>
      <c r="F13" s="51">
        <v>985561827</v>
      </c>
      <c r="G13" s="51">
        <v>1598547242216</v>
      </c>
      <c r="H13" s="51">
        <v>1418450648</v>
      </c>
      <c r="I13" s="51">
        <v>2481335805747</v>
      </c>
      <c r="J13" s="51">
        <v>17000218783</v>
      </c>
      <c r="K13" s="51">
        <v>1941</v>
      </c>
      <c r="L13" s="51">
        <v>22265593533213</v>
      </c>
      <c r="M13" s="51">
        <v>32972346615063</v>
      </c>
      <c r="N13" s="52">
        <f t="shared" si="0"/>
        <v>0.18061251673872952</v>
      </c>
      <c r="Q13" s="71"/>
      <c r="R13" s="72"/>
      <c r="S13" s="72"/>
    </row>
    <row r="14" spans="1:19" x14ac:dyDescent="0.5">
      <c r="A14" s="51" t="s">
        <v>211</v>
      </c>
      <c r="B14" s="51">
        <v>38895630</v>
      </c>
      <c r="C14" s="51">
        <v>225024543598</v>
      </c>
      <c r="D14" s="51">
        <v>115820886577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38895630</v>
      </c>
      <c r="K14" s="51">
        <v>5203</v>
      </c>
      <c r="L14" s="51">
        <v>225024543598</v>
      </c>
      <c r="M14" s="51">
        <v>202220158678</v>
      </c>
      <c r="N14" s="52">
        <f t="shared" si="0"/>
        <v>1.1077007111605917E-3</v>
      </c>
      <c r="Q14" s="71"/>
      <c r="R14" s="72"/>
      <c r="S14" s="72"/>
    </row>
    <row r="15" spans="1:19" x14ac:dyDescent="0.5">
      <c r="A15" s="51" t="s">
        <v>303</v>
      </c>
      <c r="B15" s="51">
        <v>527253432</v>
      </c>
      <c r="C15" s="51">
        <v>1077147930561</v>
      </c>
      <c r="D15" s="51">
        <v>884585715859</v>
      </c>
      <c r="E15" s="51">
        <v>0</v>
      </c>
      <c r="F15" s="51">
        <v>400000</v>
      </c>
      <c r="G15" s="51">
        <v>929874969</v>
      </c>
      <c r="H15" s="51">
        <v>3180000</v>
      </c>
      <c r="I15" s="51">
        <v>5571402543</v>
      </c>
      <c r="J15" s="51">
        <v>524473432</v>
      </c>
      <c r="K15" s="51">
        <v>2327</v>
      </c>
      <c r="L15" s="51">
        <v>1071581251480</v>
      </c>
      <c r="M15" s="51">
        <v>1219522134510</v>
      </c>
      <c r="N15" s="52">
        <f t="shared" si="0"/>
        <v>6.6801724640312707E-3</v>
      </c>
      <c r="Q15" s="71"/>
      <c r="R15" s="72"/>
      <c r="S15" s="72"/>
    </row>
    <row r="16" spans="1:19" x14ac:dyDescent="0.5">
      <c r="A16" s="51" t="s">
        <v>231</v>
      </c>
      <c r="B16" s="51">
        <v>6652344473</v>
      </c>
      <c r="C16" s="51">
        <v>7476782201896</v>
      </c>
      <c r="D16" s="51">
        <v>8222696111015</v>
      </c>
      <c r="E16" s="51">
        <v>0</v>
      </c>
      <c r="F16" s="51">
        <v>138781464</v>
      </c>
      <c r="G16" s="51">
        <v>179497657210</v>
      </c>
      <c r="H16" s="51">
        <v>0</v>
      </c>
      <c r="I16" s="51">
        <v>0</v>
      </c>
      <c r="J16" s="51">
        <v>6791125937</v>
      </c>
      <c r="K16" s="51">
        <v>1441</v>
      </c>
      <c r="L16" s="51">
        <v>7656279859106</v>
      </c>
      <c r="M16" s="51">
        <v>9778575105736</v>
      </c>
      <c r="N16" s="52">
        <f t="shared" si="0"/>
        <v>5.35640693270776E-2</v>
      </c>
      <c r="Q16" s="71"/>
      <c r="R16" s="72"/>
      <c r="S16" s="72"/>
    </row>
    <row r="17" spans="1:19" x14ac:dyDescent="0.5">
      <c r="A17" s="51" t="s">
        <v>204</v>
      </c>
      <c r="B17" s="51">
        <v>1800358351</v>
      </c>
      <c r="C17" s="51">
        <v>4217977868328</v>
      </c>
      <c r="D17" s="51">
        <v>3497236712902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1800358351</v>
      </c>
      <c r="K17" s="51">
        <v>2758</v>
      </c>
      <c r="L17" s="51">
        <v>4217977868328</v>
      </c>
      <c r="M17" s="51">
        <v>4961614636926</v>
      </c>
      <c r="N17" s="52">
        <f t="shared" si="0"/>
        <v>2.7178220498675004E-2</v>
      </c>
      <c r="Q17" s="71"/>
      <c r="R17" s="72"/>
      <c r="S17" s="72"/>
    </row>
    <row r="18" spans="1:19" x14ac:dyDescent="0.5">
      <c r="A18" s="51" t="s">
        <v>248</v>
      </c>
      <c r="B18" s="51">
        <v>220690469</v>
      </c>
      <c r="C18" s="51">
        <v>832142650814</v>
      </c>
      <c r="D18" s="51">
        <v>683399984411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220690469</v>
      </c>
      <c r="K18" s="51">
        <v>3449</v>
      </c>
      <c r="L18" s="51">
        <v>832142650814</v>
      </c>
      <c r="M18" s="51">
        <v>760582944896</v>
      </c>
      <c r="N18" s="52">
        <f t="shared" si="0"/>
        <v>4.1662427448662352E-3</v>
      </c>
      <c r="Q18" s="71"/>
      <c r="R18" s="72"/>
      <c r="S18" s="72"/>
    </row>
    <row r="19" spans="1:19" x14ac:dyDescent="0.5">
      <c r="A19" s="51" t="s">
        <v>308</v>
      </c>
      <c r="B19" s="51">
        <v>180000000</v>
      </c>
      <c r="C19" s="51">
        <v>684000452541</v>
      </c>
      <c r="D19" s="51">
        <v>770713812000</v>
      </c>
      <c r="E19" s="51">
        <v>0</v>
      </c>
      <c r="F19" s="51">
        <v>4000000</v>
      </c>
      <c r="G19" s="51">
        <v>21415887350</v>
      </c>
      <c r="H19" s="51">
        <v>0</v>
      </c>
      <c r="I19" s="51">
        <v>0</v>
      </c>
      <c r="J19" s="51">
        <v>184000000</v>
      </c>
      <c r="K19" s="51">
        <v>5550</v>
      </c>
      <c r="L19" s="51">
        <v>705416339891</v>
      </c>
      <c r="M19" s="51">
        <v>1020423888000</v>
      </c>
      <c r="N19" s="52">
        <f t="shared" si="0"/>
        <v>5.5895726410871748E-3</v>
      </c>
      <c r="Q19" s="71"/>
      <c r="R19" s="72"/>
      <c r="S19" s="72"/>
    </row>
    <row r="20" spans="1:19" x14ac:dyDescent="0.5">
      <c r="A20" s="51" t="s">
        <v>240</v>
      </c>
      <c r="B20" s="51">
        <v>44658855</v>
      </c>
      <c r="C20" s="51">
        <v>87770613453</v>
      </c>
      <c r="D20" s="51">
        <v>67963744434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44658855</v>
      </c>
      <c r="K20" s="51">
        <v>2166</v>
      </c>
      <c r="L20" s="51">
        <v>87770613453</v>
      </c>
      <c r="M20" s="51">
        <v>96657564309</v>
      </c>
      <c r="N20" s="52">
        <f t="shared" si="0"/>
        <v>5.2946082835696076E-4</v>
      </c>
      <c r="Q20" s="71"/>
      <c r="R20" s="72"/>
      <c r="S20" s="72"/>
    </row>
    <row r="21" spans="1:19" x14ac:dyDescent="0.5">
      <c r="A21" s="51" t="s">
        <v>213</v>
      </c>
      <c r="B21" s="51">
        <v>162887424</v>
      </c>
      <c r="C21" s="51">
        <v>135618282929</v>
      </c>
      <c r="D21" s="51">
        <v>100262395808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162887424</v>
      </c>
      <c r="K21" s="51">
        <v>883</v>
      </c>
      <c r="L21" s="51">
        <v>135618282929</v>
      </c>
      <c r="M21" s="51">
        <v>143720284900</v>
      </c>
      <c r="N21" s="52">
        <f t="shared" si="0"/>
        <v>7.8725614119129104E-4</v>
      </c>
      <c r="Q21" s="71"/>
      <c r="R21" s="72"/>
      <c r="S21" s="72"/>
    </row>
    <row r="22" spans="1:19" x14ac:dyDescent="0.5">
      <c r="A22" s="51" t="s">
        <v>232</v>
      </c>
      <c r="B22" s="51">
        <v>1723133571</v>
      </c>
      <c r="C22" s="51">
        <v>2673276813466</v>
      </c>
      <c r="D22" s="51">
        <v>1587521718306</v>
      </c>
      <c r="E22" s="51">
        <v>0</v>
      </c>
      <c r="F22" s="51">
        <v>209713701</v>
      </c>
      <c r="G22" s="51">
        <v>247561720309</v>
      </c>
      <c r="H22" s="51">
        <v>535977682</v>
      </c>
      <c r="I22" s="51">
        <v>636057349169</v>
      </c>
      <c r="J22" s="51">
        <v>1396869590</v>
      </c>
      <c r="K22" s="51">
        <v>1191</v>
      </c>
      <c r="L22" s="51">
        <v>2093691663929</v>
      </c>
      <c r="M22" s="51">
        <v>1662407291212</v>
      </c>
      <c r="N22" s="52">
        <f t="shared" si="0"/>
        <v>9.1061630588781702E-3</v>
      </c>
      <c r="Q22" s="71"/>
      <c r="R22" s="72"/>
      <c r="S22" s="72"/>
    </row>
    <row r="23" spans="1:19" x14ac:dyDescent="0.5">
      <c r="A23" s="51" t="s">
        <v>209</v>
      </c>
      <c r="B23" s="51">
        <v>11997322437</v>
      </c>
      <c r="C23" s="51">
        <v>4942497633962</v>
      </c>
      <c r="D23" s="51">
        <v>5754338146535</v>
      </c>
      <c r="E23" s="51">
        <v>0</v>
      </c>
      <c r="F23" s="51">
        <v>683713912</v>
      </c>
      <c r="G23" s="51">
        <v>369475128429</v>
      </c>
      <c r="H23" s="51">
        <v>2906861378</v>
      </c>
      <c r="I23" s="51">
        <v>1612548530742</v>
      </c>
      <c r="J23" s="51">
        <v>9774174971</v>
      </c>
      <c r="K23" s="51">
        <v>586</v>
      </c>
      <c r="L23" s="51">
        <v>4106482677477</v>
      </c>
      <c r="M23" s="51">
        <v>5723313506441</v>
      </c>
      <c r="N23" s="52">
        <f t="shared" si="0"/>
        <v>3.1350575940228595E-2</v>
      </c>
      <c r="Q23" s="71"/>
      <c r="R23" s="72"/>
      <c r="S23" s="72"/>
    </row>
    <row r="24" spans="1:19" x14ac:dyDescent="0.5">
      <c r="A24" s="51" t="s">
        <v>203</v>
      </c>
      <c r="B24" s="51">
        <v>71468632</v>
      </c>
      <c r="C24" s="51">
        <v>153362946824</v>
      </c>
      <c r="D24" s="51">
        <v>120404536506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71468632</v>
      </c>
      <c r="K24" s="51">
        <v>2279</v>
      </c>
      <c r="L24" s="51">
        <v>153362946824</v>
      </c>
      <c r="M24" s="51">
        <v>162753225799</v>
      </c>
      <c r="N24" s="52">
        <f t="shared" si="0"/>
        <v>8.9151282018475617E-4</v>
      </c>
      <c r="Q24" s="71"/>
      <c r="R24" s="72"/>
      <c r="S24" s="72"/>
    </row>
    <row r="25" spans="1:19" x14ac:dyDescent="0.5">
      <c r="A25" s="51" t="s">
        <v>223</v>
      </c>
      <c r="B25" s="51">
        <v>8818365</v>
      </c>
      <c r="C25" s="51">
        <v>23795041599</v>
      </c>
      <c r="D25" s="51">
        <v>21923417650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8818365</v>
      </c>
      <c r="K25" s="51">
        <v>3096</v>
      </c>
      <c r="L25" s="51">
        <v>23795041599</v>
      </c>
      <c r="M25" s="51">
        <v>27280908780</v>
      </c>
      <c r="N25" s="52">
        <f t="shared" si="0"/>
        <v>1.4943654606082966E-4</v>
      </c>
      <c r="Q25" s="71"/>
      <c r="R25" s="72"/>
      <c r="S25" s="72"/>
    </row>
    <row r="26" spans="1:19" x14ac:dyDescent="0.5">
      <c r="A26" s="51" t="s">
        <v>244</v>
      </c>
      <c r="B26" s="51">
        <v>51463629</v>
      </c>
      <c r="C26" s="51">
        <v>235824991690</v>
      </c>
      <c r="D26" s="51">
        <v>255991243844</v>
      </c>
      <c r="E26" s="51">
        <v>0</v>
      </c>
      <c r="F26" s="51">
        <v>68212000</v>
      </c>
      <c r="G26" s="51">
        <v>359129240320</v>
      </c>
      <c r="H26" s="51">
        <v>65449092</v>
      </c>
      <c r="I26" s="51">
        <v>357213209498</v>
      </c>
      <c r="J26" s="51">
        <v>54226537</v>
      </c>
      <c r="K26" s="51">
        <v>5570</v>
      </c>
      <c r="L26" s="51">
        <v>272366628403</v>
      </c>
      <c r="M26" s="51">
        <v>301812259314</v>
      </c>
      <c r="N26" s="52">
        <f t="shared" si="0"/>
        <v>1.653236039693969E-3</v>
      </c>
      <c r="Q26" s="71"/>
      <c r="R26" s="72"/>
      <c r="S26" s="72"/>
    </row>
    <row r="27" spans="1:19" x14ac:dyDescent="0.5">
      <c r="A27" s="51" t="s">
        <v>208</v>
      </c>
      <c r="B27" s="51">
        <v>105498559</v>
      </c>
      <c r="C27" s="51">
        <v>662231963869</v>
      </c>
      <c r="D27" s="51">
        <v>629347729168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105498559</v>
      </c>
      <c r="K27" s="51">
        <v>6820</v>
      </c>
      <c r="L27" s="51">
        <v>662231963869</v>
      </c>
      <c r="M27" s="51">
        <v>718953352249</v>
      </c>
      <c r="N27" s="52">
        <f t="shared" si="0"/>
        <v>3.9382084594524122E-3</v>
      </c>
      <c r="Q27" s="71"/>
      <c r="R27" s="72"/>
      <c r="S27" s="72"/>
    </row>
    <row r="28" spans="1:19" x14ac:dyDescent="0.5">
      <c r="A28" s="51" t="s">
        <v>229</v>
      </c>
      <c r="B28" s="51">
        <v>62278670</v>
      </c>
      <c r="C28" s="51">
        <v>1025348261380</v>
      </c>
      <c r="D28" s="51">
        <v>579996072125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62278670</v>
      </c>
      <c r="K28" s="51">
        <v>11570</v>
      </c>
      <c r="L28" s="51">
        <v>1025348261380</v>
      </c>
      <c r="M28" s="51">
        <v>720016583099</v>
      </c>
      <c r="N28" s="52">
        <f t="shared" si="0"/>
        <v>3.9440325156512215E-3</v>
      </c>
      <c r="Q28" s="71"/>
      <c r="R28" s="72"/>
      <c r="S28" s="72"/>
    </row>
    <row r="29" spans="1:19" x14ac:dyDescent="0.5">
      <c r="A29" s="51" t="s">
        <v>372</v>
      </c>
      <c r="B29" s="51">
        <v>6665380</v>
      </c>
      <c r="C29" s="51">
        <v>47769727395</v>
      </c>
      <c r="D29" s="51">
        <v>26667898502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6665380</v>
      </c>
      <c r="K29" s="51">
        <v>5189</v>
      </c>
      <c r="L29" s="51">
        <v>47769727395</v>
      </c>
      <c r="M29" s="51">
        <v>34560370961</v>
      </c>
      <c r="N29" s="52">
        <f t="shared" si="0"/>
        <v>1.8931123257811197E-4</v>
      </c>
      <c r="Q29" s="71"/>
      <c r="R29" s="72"/>
      <c r="S29" s="72"/>
    </row>
    <row r="30" spans="1:19" x14ac:dyDescent="0.5">
      <c r="A30" s="51" t="s">
        <v>224</v>
      </c>
      <c r="B30" s="51">
        <v>64605909</v>
      </c>
      <c r="C30" s="51">
        <v>98072722917</v>
      </c>
      <c r="D30" s="51">
        <v>68559330637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64605909</v>
      </c>
      <c r="K30" s="51">
        <v>1595</v>
      </c>
      <c r="L30" s="51">
        <v>98072722917</v>
      </c>
      <c r="M30" s="51">
        <v>102968109572</v>
      </c>
      <c r="N30" s="52">
        <f t="shared" si="0"/>
        <v>5.6402808179664807E-4</v>
      </c>
      <c r="Q30" s="71"/>
      <c r="R30" s="72"/>
      <c r="S30" s="72"/>
    </row>
    <row r="31" spans="1:19" x14ac:dyDescent="0.5">
      <c r="A31" s="51" t="s">
        <v>261</v>
      </c>
      <c r="B31" s="51">
        <v>190509788</v>
      </c>
      <c r="C31" s="51">
        <v>433409607779</v>
      </c>
      <c r="D31" s="51">
        <v>383014381129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190509788</v>
      </c>
      <c r="K31" s="51">
        <v>2012</v>
      </c>
      <c r="L31" s="51">
        <v>433409607779</v>
      </c>
      <c r="M31" s="51">
        <v>383014381129</v>
      </c>
      <c r="N31" s="52">
        <f t="shared" si="0"/>
        <v>2.0980366405354031E-3</v>
      </c>
      <c r="Q31" s="71"/>
      <c r="R31" s="72"/>
      <c r="S31" s="72"/>
    </row>
    <row r="32" spans="1:19" x14ac:dyDescent="0.5">
      <c r="A32" s="51" t="s">
        <v>207</v>
      </c>
      <c r="B32" s="51">
        <v>86689494</v>
      </c>
      <c r="C32" s="51">
        <v>240188019081</v>
      </c>
      <c r="D32" s="51">
        <v>154709767432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86689494</v>
      </c>
      <c r="K32" s="51">
        <v>2361</v>
      </c>
      <c r="L32" s="51">
        <v>240188019081</v>
      </c>
      <c r="M32" s="51">
        <v>204518343174</v>
      </c>
      <c r="N32" s="52">
        <f t="shared" si="0"/>
        <v>1.1202894689641648E-3</v>
      </c>
      <c r="Q32" s="71"/>
      <c r="R32" s="72"/>
      <c r="S32" s="72"/>
    </row>
    <row r="33" spans="1:19" x14ac:dyDescent="0.5">
      <c r="A33" s="51" t="s">
        <v>218</v>
      </c>
      <c r="B33" s="51">
        <v>40976193</v>
      </c>
      <c r="C33" s="51">
        <v>229047106152</v>
      </c>
      <c r="D33" s="51">
        <v>145600601688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40976193</v>
      </c>
      <c r="K33" s="51">
        <v>5074</v>
      </c>
      <c r="L33" s="51">
        <v>229047106152</v>
      </c>
      <c r="M33" s="51">
        <v>207755189248</v>
      </c>
      <c r="N33" s="52">
        <f t="shared" si="0"/>
        <v>1.1380199302669688E-3</v>
      </c>
      <c r="Q33" s="71"/>
      <c r="R33" s="72"/>
      <c r="S33" s="72"/>
    </row>
    <row r="34" spans="1:19" x14ac:dyDescent="0.5">
      <c r="A34" s="51" t="s">
        <v>225</v>
      </c>
      <c r="B34" s="51">
        <v>129125219</v>
      </c>
      <c r="C34" s="51">
        <v>439463547561</v>
      </c>
      <c r="D34" s="51">
        <v>226829613379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129125219</v>
      </c>
      <c r="K34" s="51">
        <v>2198</v>
      </c>
      <c r="L34" s="51">
        <v>439463547561</v>
      </c>
      <c r="M34" s="51">
        <v>283601530266</v>
      </c>
      <c r="N34" s="52">
        <f t="shared" si="0"/>
        <v>1.5534831879056225E-3</v>
      </c>
      <c r="Q34" s="71"/>
      <c r="R34" s="72"/>
      <c r="S34" s="72"/>
    </row>
    <row r="35" spans="1:19" x14ac:dyDescent="0.5">
      <c r="A35" s="51" t="s">
        <v>227</v>
      </c>
      <c r="B35" s="51">
        <v>241854255</v>
      </c>
      <c r="C35" s="51">
        <v>629041633730</v>
      </c>
      <c r="D35" s="51">
        <v>556083695708</v>
      </c>
      <c r="E35" s="51">
        <v>0</v>
      </c>
      <c r="F35" s="51">
        <v>2888840</v>
      </c>
      <c r="G35" s="51">
        <v>8005043287</v>
      </c>
      <c r="H35" s="51">
        <v>700000</v>
      </c>
      <c r="I35" s="51">
        <v>2027757741</v>
      </c>
      <c r="J35" s="51">
        <v>244043095</v>
      </c>
      <c r="K35" s="51">
        <v>2773</v>
      </c>
      <c r="L35" s="51">
        <v>635224633074</v>
      </c>
      <c r="M35" s="51">
        <v>676217186493</v>
      </c>
      <c r="N35" s="52">
        <f t="shared" si="0"/>
        <v>3.7041127020874059E-3</v>
      </c>
      <c r="Q35" s="71"/>
      <c r="R35" s="72"/>
      <c r="S35" s="72"/>
    </row>
    <row r="36" spans="1:19" x14ac:dyDescent="0.5">
      <c r="A36" s="51" t="s">
        <v>221</v>
      </c>
      <c r="B36" s="51">
        <v>237900800</v>
      </c>
      <c r="C36" s="51">
        <v>547612529883</v>
      </c>
      <c r="D36" s="51">
        <v>357530873070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237900800</v>
      </c>
      <c r="K36" s="51">
        <v>1713</v>
      </c>
      <c r="L36" s="51">
        <v>547612529883</v>
      </c>
      <c r="M36" s="51">
        <v>407214352106</v>
      </c>
      <c r="N36" s="52">
        <f t="shared" si="0"/>
        <v>2.2305967435267814E-3</v>
      </c>
      <c r="Q36" s="71"/>
      <c r="R36" s="72"/>
      <c r="S36" s="72"/>
    </row>
    <row r="37" spans="1:19" s="76" customFormat="1" x14ac:dyDescent="0.5">
      <c r="A37" s="74" t="s">
        <v>242</v>
      </c>
      <c r="B37" s="74">
        <v>1436706067</v>
      </c>
      <c r="C37" s="74">
        <v>880686178250</v>
      </c>
      <c r="D37" s="74">
        <v>643011952171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1436706067</v>
      </c>
      <c r="K37" s="74">
        <v>664</v>
      </c>
      <c r="L37" s="74">
        <v>880686178250</v>
      </c>
      <c r="M37" s="74">
        <v>953104612975</v>
      </c>
      <c r="N37" s="75">
        <f t="shared" si="0"/>
        <v>5.220818065344076E-3</v>
      </c>
      <c r="P37" s="71"/>
      <c r="Q37" s="71"/>
      <c r="R37" s="72"/>
      <c r="S37" s="72"/>
    </row>
    <row r="38" spans="1:19" x14ac:dyDescent="0.5">
      <c r="A38" s="51" t="s">
        <v>216</v>
      </c>
      <c r="B38" s="51">
        <v>21015982</v>
      </c>
      <c r="C38" s="51">
        <v>205767651976</v>
      </c>
      <c r="D38" s="51">
        <v>298830140218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21015982</v>
      </c>
      <c r="K38" s="51">
        <v>22080</v>
      </c>
      <c r="L38" s="51">
        <v>205767651976</v>
      </c>
      <c r="M38" s="51">
        <v>463680217569</v>
      </c>
      <c r="N38" s="52">
        <f t="shared" si="0"/>
        <v>2.5398996327073747E-3</v>
      </c>
      <c r="Q38" s="71"/>
      <c r="R38" s="72"/>
      <c r="S38" s="72"/>
    </row>
    <row r="39" spans="1:19" x14ac:dyDescent="0.5">
      <c r="A39" s="51" t="s">
        <v>202</v>
      </c>
      <c r="B39" s="51">
        <v>59810833</v>
      </c>
      <c r="C39" s="51">
        <v>437298183618</v>
      </c>
      <c r="D39" s="51">
        <v>190711317263</v>
      </c>
      <c r="E39" s="51">
        <v>0</v>
      </c>
      <c r="F39" s="51">
        <v>0</v>
      </c>
      <c r="G39" s="51">
        <v>0</v>
      </c>
      <c r="H39" s="51">
        <v>59810833</v>
      </c>
      <c r="I39" s="51">
        <v>261473523359</v>
      </c>
      <c r="J39" s="51">
        <v>0</v>
      </c>
      <c r="K39" s="51">
        <v>0</v>
      </c>
      <c r="L39" s="51">
        <v>0</v>
      </c>
      <c r="M39" s="51">
        <v>0</v>
      </c>
      <c r="N39" s="52">
        <f t="shared" si="0"/>
        <v>0</v>
      </c>
      <c r="Q39" s="71"/>
      <c r="R39" s="72"/>
      <c r="S39" s="72"/>
    </row>
    <row r="40" spans="1:19" x14ac:dyDescent="0.5">
      <c r="A40" s="51" t="s">
        <v>238</v>
      </c>
      <c r="B40" s="51">
        <v>253363863</v>
      </c>
      <c r="C40" s="51">
        <v>219124765189</v>
      </c>
      <c r="D40" s="51">
        <v>188612623316</v>
      </c>
      <c r="E40" s="51">
        <v>0</v>
      </c>
      <c r="F40" s="51">
        <v>0</v>
      </c>
      <c r="G40" s="51">
        <v>0</v>
      </c>
      <c r="H40" s="51">
        <v>54400000</v>
      </c>
      <c r="I40" s="51">
        <v>55065318972</v>
      </c>
      <c r="J40" s="51">
        <v>198963863</v>
      </c>
      <c r="K40" s="51">
        <v>1085</v>
      </c>
      <c r="L40" s="51">
        <v>172076274985</v>
      </c>
      <c r="M40" s="51">
        <v>215711725754</v>
      </c>
      <c r="N40" s="52">
        <f t="shared" si="0"/>
        <v>1.1816034246311744E-3</v>
      </c>
      <c r="Q40" s="71"/>
      <c r="R40" s="72"/>
      <c r="S40" s="72"/>
    </row>
    <row r="41" spans="1:19" x14ac:dyDescent="0.5">
      <c r="A41" s="51" t="s">
        <v>246</v>
      </c>
      <c r="B41" s="51">
        <v>38278479</v>
      </c>
      <c r="C41" s="51">
        <v>215825969763</v>
      </c>
      <c r="D41" s="51">
        <v>147260141320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38278479</v>
      </c>
      <c r="K41" s="51">
        <v>4665</v>
      </c>
      <c r="L41" s="51">
        <v>215825969763</v>
      </c>
      <c r="M41" s="51">
        <v>178433392016</v>
      </c>
      <c r="N41" s="52">
        <f t="shared" si="0"/>
        <v>9.7740401611317077E-4</v>
      </c>
      <c r="Q41" s="71"/>
      <c r="R41" s="72"/>
      <c r="S41" s="72"/>
    </row>
    <row r="42" spans="1:19" x14ac:dyDescent="0.5">
      <c r="A42" s="51" t="s">
        <v>234</v>
      </c>
      <c r="B42" s="51">
        <v>453591988</v>
      </c>
      <c r="C42" s="51">
        <v>1426637000216</v>
      </c>
      <c r="D42" s="51">
        <v>1066944045542</v>
      </c>
      <c r="E42" s="51">
        <v>0</v>
      </c>
      <c r="F42" s="51">
        <v>49525447</v>
      </c>
      <c r="G42" s="51">
        <v>135804440897</v>
      </c>
      <c r="H42" s="51">
        <v>321602803</v>
      </c>
      <c r="I42" s="51">
        <v>954435022792</v>
      </c>
      <c r="J42" s="51">
        <v>181514632</v>
      </c>
      <c r="K42" s="51">
        <v>3325</v>
      </c>
      <c r="L42" s="51">
        <v>562151020622</v>
      </c>
      <c r="M42" s="51">
        <v>603077463925</v>
      </c>
      <c r="N42" s="52">
        <f t="shared" si="0"/>
        <v>3.3034754796052142E-3</v>
      </c>
      <c r="Q42" s="71"/>
      <c r="R42" s="72"/>
      <c r="S42" s="72"/>
    </row>
    <row r="43" spans="1:19" x14ac:dyDescent="0.5">
      <c r="A43" s="51" t="s">
        <v>445</v>
      </c>
      <c r="B43" s="51">
        <v>85230570</v>
      </c>
      <c r="C43" s="51">
        <v>182836520972</v>
      </c>
      <c r="D43" s="51">
        <v>100665969414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85230570</v>
      </c>
      <c r="K43" s="51">
        <v>2325</v>
      </c>
      <c r="L43" s="51">
        <v>182836520972</v>
      </c>
      <c r="M43" s="51">
        <v>198010472833</v>
      </c>
      <c r="N43" s="52">
        <f t="shared" si="0"/>
        <v>1.0846413285809633E-3</v>
      </c>
      <c r="Q43" s="71"/>
      <c r="R43" s="72"/>
      <c r="S43" s="72"/>
    </row>
    <row r="44" spans="1:19" ht="16.8" thickBot="1" x14ac:dyDescent="0.55000000000000004">
      <c r="A44" s="51" t="s">
        <v>2</v>
      </c>
      <c r="B44" s="53">
        <f t="shared" ref="B44:J44" si="1">SUM(B10:B43)</f>
        <v>59349285244</v>
      </c>
      <c r="C44" s="53">
        <f t="shared" si="1"/>
        <v>61334966881890</v>
      </c>
      <c r="D44" s="53">
        <f t="shared" si="1"/>
        <v>56894605731756</v>
      </c>
      <c r="E44" s="53">
        <f t="shared" si="1"/>
        <v>0</v>
      </c>
      <c r="F44" s="53">
        <f t="shared" si="1"/>
        <v>3232867138</v>
      </c>
      <c r="G44" s="53">
        <f t="shared" si="1"/>
        <v>3484761717681</v>
      </c>
      <c r="H44" s="53">
        <f t="shared" si="1"/>
        <v>9357274473</v>
      </c>
      <c r="I44" s="53">
        <f t="shared" si="1"/>
        <v>8644814348165</v>
      </c>
      <c r="J44" s="53">
        <f t="shared" si="1"/>
        <v>53224877909</v>
      </c>
      <c r="K44" s="54"/>
      <c r="L44" s="53">
        <f>SUM(L10:L43)</f>
        <v>57268571209658</v>
      </c>
      <c r="M44" s="53">
        <f>SUM(M10:M43)</f>
        <v>73031017769504</v>
      </c>
      <c r="N44" s="55">
        <f>SUM(N10:N43)</f>
        <v>0.40004177055797313</v>
      </c>
      <c r="R44" s="72"/>
    </row>
    <row r="45" spans="1:19" ht="16.8" thickTop="1" x14ac:dyDescent="0.5"/>
    <row r="46" spans="1:19" x14ac:dyDescent="0.5">
      <c r="D46" s="73"/>
      <c r="M46" s="73"/>
    </row>
    <row r="47" spans="1:19" x14ac:dyDescent="0.5">
      <c r="D47" s="73"/>
      <c r="M47" s="73"/>
    </row>
    <row r="48" spans="1:19" x14ac:dyDescent="0.5">
      <c r="D48" s="73"/>
      <c r="M48" s="73"/>
    </row>
    <row r="49" spans="13:14" x14ac:dyDescent="0.5">
      <c r="M49" s="73"/>
      <c r="N49" s="73">
        <v>182558480499777</v>
      </c>
    </row>
    <row r="50" spans="13:14" x14ac:dyDescent="0.5">
      <c r="M50" s="73"/>
      <c r="N50" s="73">
        <v>69924922408444</v>
      </c>
    </row>
    <row r="51" spans="13:14" x14ac:dyDescent="0.5">
      <c r="M51" s="73"/>
    </row>
  </sheetData>
  <mergeCells count="19">
    <mergeCell ref="A1:N1"/>
    <mergeCell ref="A2:N2"/>
    <mergeCell ref="A3:N3"/>
    <mergeCell ref="A4:N4"/>
    <mergeCell ref="A5:N5"/>
    <mergeCell ref="B7:D7"/>
    <mergeCell ref="F7:I7"/>
    <mergeCell ref="J7:N7"/>
    <mergeCell ref="A8:A9"/>
    <mergeCell ref="B8:B9"/>
    <mergeCell ref="C8:C9"/>
    <mergeCell ref="M8:M9"/>
    <mergeCell ref="N8:N9"/>
    <mergeCell ref="H8:I8"/>
    <mergeCell ref="J8:J9"/>
    <mergeCell ref="K8:K9"/>
    <mergeCell ref="L8:L9"/>
    <mergeCell ref="E8:G8"/>
    <mergeCell ref="D8:D9"/>
  </mergeCells>
  <pageMargins left="0.7" right="0.7" top="0.75" bottom="0.75" header="0.3" footer="0.3"/>
  <pageSetup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44"/>
  <sheetViews>
    <sheetView rightToLeft="1" zoomScale="85" zoomScaleNormal="85" workbookViewId="0">
      <pane ySplit="6" topLeftCell="A13" activePane="bottomLeft" state="frozen"/>
      <selection pane="bottomLeft" activeCell="G148" sqref="G148"/>
    </sheetView>
  </sheetViews>
  <sheetFormatPr defaultRowHeight="16.8" x14ac:dyDescent="0.5"/>
  <cols>
    <col min="1" max="1" width="78.44140625" style="8" bestFit="1" customWidth="1"/>
    <col min="2" max="2" width="16.5546875" style="8" customWidth="1"/>
    <col min="3" max="3" width="19.88671875" style="8" customWidth="1"/>
    <col min="4" max="4" width="19.5546875" style="8" customWidth="1"/>
    <col min="5" max="5" width="20.6640625" style="8" customWidth="1"/>
    <col min="6" max="6" width="14.44140625" style="8" customWidth="1"/>
    <col min="7" max="7" width="20.5546875" style="8" customWidth="1"/>
    <col min="8" max="8" width="20.33203125" style="8" customWidth="1"/>
    <col min="9" max="9" width="23.109375" style="8" customWidth="1"/>
    <col min="10" max="16384" width="8.88671875" style="8"/>
  </cols>
  <sheetData>
    <row r="1" spans="1:9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</row>
    <row r="2" spans="1:9" ht="20.399999999999999" x14ac:dyDescent="0.65">
      <c r="A2" s="109" t="s">
        <v>71</v>
      </c>
      <c r="B2" s="109"/>
      <c r="C2" s="109"/>
      <c r="D2" s="109"/>
      <c r="E2" s="109"/>
      <c r="F2" s="109"/>
      <c r="G2" s="109"/>
      <c r="H2" s="109"/>
      <c r="I2" s="109"/>
    </row>
    <row r="3" spans="1:9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</row>
    <row r="4" spans="1:9" ht="20.399999999999999" x14ac:dyDescent="0.5">
      <c r="A4" s="110" t="s">
        <v>63</v>
      </c>
      <c r="B4" s="110"/>
      <c r="C4" s="110"/>
      <c r="D4" s="110"/>
      <c r="E4" s="110"/>
      <c r="F4" s="110"/>
      <c r="G4" s="110"/>
      <c r="H4" s="110"/>
      <c r="I4" s="110"/>
    </row>
    <row r="5" spans="1:9" ht="16.5" customHeight="1" thickBot="1" x14ac:dyDescent="0.55000000000000004">
      <c r="B5" s="124" t="s">
        <v>99</v>
      </c>
      <c r="C5" s="124"/>
      <c r="D5" s="124"/>
      <c r="E5" s="124"/>
      <c r="F5" s="124" t="s">
        <v>120</v>
      </c>
      <c r="G5" s="124"/>
      <c r="H5" s="124"/>
      <c r="I5" s="124"/>
    </row>
    <row r="6" spans="1:9" ht="17.399999999999999" thickBot="1" x14ac:dyDescent="0.55000000000000004">
      <c r="A6" s="25" t="s">
        <v>44</v>
      </c>
      <c r="B6" s="15" t="s">
        <v>3</v>
      </c>
      <c r="C6" s="17" t="s">
        <v>58</v>
      </c>
      <c r="D6" s="15" t="s">
        <v>56</v>
      </c>
      <c r="E6" s="19" t="s">
        <v>59</v>
      </c>
      <c r="F6" s="15" t="s">
        <v>3</v>
      </c>
      <c r="G6" s="17" t="s">
        <v>25</v>
      </c>
      <c r="H6" s="15" t="s">
        <v>56</v>
      </c>
      <c r="I6" s="19" t="s">
        <v>59</v>
      </c>
    </row>
    <row r="7" spans="1:9" x14ac:dyDescent="0.5">
      <c r="A7" s="51" t="s">
        <v>214</v>
      </c>
      <c r="B7" s="51">
        <v>78212315</v>
      </c>
      <c r="C7" s="51">
        <v>9977764854474</v>
      </c>
      <c r="D7" s="51">
        <v>9668042457726</v>
      </c>
      <c r="E7" s="51">
        <v>309722396748</v>
      </c>
      <c r="F7" s="51">
        <v>743305211</v>
      </c>
      <c r="G7" s="51">
        <v>83092297751363</v>
      </c>
      <c r="H7" s="51">
        <v>82028384825078</v>
      </c>
      <c r="I7" s="51">
        <v>1063912926285</v>
      </c>
    </row>
    <row r="8" spans="1:9" x14ac:dyDescent="0.5">
      <c r="A8" s="51" t="s">
        <v>217</v>
      </c>
      <c r="B8" s="51">
        <v>15369</v>
      </c>
      <c r="C8" s="51">
        <v>20219809092</v>
      </c>
      <c r="D8" s="51">
        <v>11171999786</v>
      </c>
      <c r="E8" s="51">
        <v>9047809306</v>
      </c>
      <c r="F8" s="51">
        <v>14750337</v>
      </c>
      <c r="G8" s="51">
        <v>15473273947472</v>
      </c>
      <c r="H8" s="51">
        <v>9347234578525</v>
      </c>
      <c r="I8" s="51">
        <v>6126039368947</v>
      </c>
    </row>
    <row r="9" spans="1:9" x14ac:dyDescent="0.5">
      <c r="A9" s="51" t="s">
        <v>122</v>
      </c>
      <c r="B9" s="51">
        <v>0</v>
      </c>
      <c r="C9" s="51">
        <v>0</v>
      </c>
      <c r="D9" s="51">
        <v>0</v>
      </c>
      <c r="E9" s="51">
        <v>0</v>
      </c>
      <c r="F9" s="51">
        <v>52400000</v>
      </c>
      <c r="G9" s="51">
        <v>530715622291</v>
      </c>
      <c r="H9" s="51">
        <v>530521885670</v>
      </c>
      <c r="I9" s="51">
        <v>193736621</v>
      </c>
    </row>
    <row r="10" spans="1:9" x14ac:dyDescent="0.5">
      <c r="A10" s="51" t="s">
        <v>241</v>
      </c>
      <c r="B10" s="51">
        <v>182940000</v>
      </c>
      <c r="C10" s="51">
        <v>2875666703233</v>
      </c>
      <c r="D10" s="51">
        <v>2826680211483</v>
      </c>
      <c r="E10" s="51">
        <v>48986491750</v>
      </c>
      <c r="F10" s="51">
        <v>2437530000</v>
      </c>
      <c r="G10" s="51">
        <v>34118298636229</v>
      </c>
      <c r="H10" s="51">
        <v>33329887172204</v>
      </c>
      <c r="I10" s="51">
        <v>788411464025</v>
      </c>
    </row>
    <row r="11" spans="1:9" x14ac:dyDescent="0.5">
      <c r="A11" s="51" t="s">
        <v>227</v>
      </c>
      <c r="B11" s="51">
        <v>700000</v>
      </c>
      <c r="C11" s="51">
        <v>2027757741</v>
      </c>
      <c r="D11" s="51">
        <v>1769464087</v>
      </c>
      <c r="E11" s="51">
        <v>258293654</v>
      </c>
      <c r="F11" s="51">
        <v>89283854</v>
      </c>
      <c r="G11" s="51">
        <v>244876537648</v>
      </c>
      <c r="H11" s="51">
        <v>223824157259</v>
      </c>
      <c r="I11" s="51">
        <v>21052380389</v>
      </c>
    </row>
    <row r="12" spans="1:9" x14ac:dyDescent="0.5">
      <c r="A12" s="51" t="s">
        <v>213</v>
      </c>
      <c r="B12" s="51">
        <v>0</v>
      </c>
      <c r="C12" s="51">
        <v>0</v>
      </c>
      <c r="D12" s="51">
        <v>0</v>
      </c>
      <c r="E12" s="51">
        <v>0</v>
      </c>
      <c r="F12" s="51">
        <v>169029713</v>
      </c>
      <c r="G12" s="51">
        <v>122084229194</v>
      </c>
      <c r="H12" s="51">
        <v>95570857468</v>
      </c>
      <c r="I12" s="51">
        <v>26513371726</v>
      </c>
    </row>
    <row r="13" spans="1:9" x14ac:dyDescent="0.5">
      <c r="A13" s="51" t="s">
        <v>286</v>
      </c>
      <c r="B13" s="51">
        <v>0</v>
      </c>
      <c r="C13" s="51">
        <v>0</v>
      </c>
      <c r="D13" s="51">
        <v>0</v>
      </c>
      <c r="E13" s="51">
        <v>0</v>
      </c>
      <c r="F13" s="51">
        <v>10000</v>
      </c>
      <c r="G13" s="51">
        <v>9657992875</v>
      </c>
      <c r="H13" s="51">
        <v>9985742875</v>
      </c>
      <c r="I13" s="51">
        <v>-327750000</v>
      </c>
    </row>
    <row r="14" spans="1:9" x14ac:dyDescent="0.5">
      <c r="A14" s="51" t="s">
        <v>234</v>
      </c>
      <c r="B14" s="51">
        <v>321602803</v>
      </c>
      <c r="C14" s="51">
        <v>954435022792</v>
      </c>
      <c r="D14" s="51">
        <v>882059850593</v>
      </c>
      <c r="E14" s="51">
        <v>72375172199</v>
      </c>
      <c r="F14" s="51">
        <v>632752477</v>
      </c>
      <c r="G14" s="51">
        <v>2288290994668</v>
      </c>
      <c r="H14" s="51">
        <v>1911379700854</v>
      </c>
      <c r="I14" s="51">
        <v>376911293814</v>
      </c>
    </row>
    <row r="15" spans="1:9" x14ac:dyDescent="0.5">
      <c r="A15" s="51" t="s">
        <v>224</v>
      </c>
      <c r="B15" s="51">
        <v>0</v>
      </c>
      <c r="C15" s="51">
        <v>0</v>
      </c>
      <c r="D15" s="51">
        <v>0</v>
      </c>
      <c r="E15" s="51">
        <v>0</v>
      </c>
      <c r="F15" s="51">
        <v>105131555</v>
      </c>
      <c r="G15" s="51">
        <v>185551372601</v>
      </c>
      <c r="H15" s="51">
        <v>161491669567</v>
      </c>
      <c r="I15" s="51">
        <v>24059703034</v>
      </c>
    </row>
    <row r="16" spans="1:9" x14ac:dyDescent="0.5">
      <c r="A16" s="51" t="s">
        <v>231</v>
      </c>
      <c r="B16" s="51">
        <v>0</v>
      </c>
      <c r="C16" s="51">
        <v>0</v>
      </c>
      <c r="D16" s="51">
        <v>0</v>
      </c>
      <c r="E16" s="51">
        <v>0</v>
      </c>
      <c r="F16" s="51">
        <v>2660134</v>
      </c>
      <c r="G16" s="51">
        <v>4226072453</v>
      </c>
      <c r="H16" s="51">
        <v>3653513984</v>
      </c>
      <c r="I16" s="51">
        <v>572558469</v>
      </c>
    </row>
    <row r="17" spans="1:9" x14ac:dyDescent="0.5">
      <c r="A17" s="51" t="s">
        <v>262</v>
      </c>
      <c r="B17" s="51">
        <v>0</v>
      </c>
      <c r="C17" s="51">
        <v>0</v>
      </c>
      <c r="D17" s="51">
        <v>0</v>
      </c>
      <c r="E17" s="51">
        <v>0</v>
      </c>
      <c r="F17" s="51">
        <v>12000000</v>
      </c>
      <c r="G17" s="51">
        <v>191220139500</v>
      </c>
      <c r="H17" s="51">
        <v>172818543575</v>
      </c>
      <c r="I17" s="51">
        <v>18401595925</v>
      </c>
    </row>
    <row r="18" spans="1:9" x14ac:dyDescent="0.5">
      <c r="A18" s="51" t="s">
        <v>264</v>
      </c>
      <c r="B18" s="51">
        <v>0</v>
      </c>
      <c r="C18" s="51">
        <v>0</v>
      </c>
      <c r="D18" s="51">
        <v>0</v>
      </c>
      <c r="E18" s="51">
        <v>0</v>
      </c>
      <c r="F18" s="51">
        <v>8500000</v>
      </c>
      <c r="G18" s="51">
        <v>139609500017</v>
      </c>
      <c r="H18" s="51">
        <v>119619934187</v>
      </c>
      <c r="I18" s="51">
        <v>19989565830</v>
      </c>
    </row>
    <row r="19" spans="1:9" x14ac:dyDescent="0.5">
      <c r="A19" s="51" t="s">
        <v>274</v>
      </c>
      <c r="B19" s="51">
        <v>0</v>
      </c>
      <c r="C19" s="51">
        <v>0</v>
      </c>
      <c r="D19" s="51">
        <v>0</v>
      </c>
      <c r="E19" s="51">
        <v>0</v>
      </c>
      <c r="F19" s="51">
        <v>10000</v>
      </c>
      <c r="G19" s="51">
        <v>8124105750</v>
      </c>
      <c r="H19" s="51">
        <v>7914844125</v>
      </c>
      <c r="I19" s="51">
        <v>209261625</v>
      </c>
    </row>
    <row r="20" spans="1:9" x14ac:dyDescent="0.5">
      <c r="A20" s="51" t="s">
        <v>288</v>
      </c>
      <c r="B20" s="51">
        <v>0</v>
      </c>
      <c r="C20" s="51">
        <v>0</v>
      </c>
      <c r="D20" s="51">
        <v>0</v>
      </c>
      <c r="E20" s="51">
        <v>0</v>
      </c>
      <c r="F20" s="51">
        <v>5305000</v>
      </c>
      <c r="G20" s="51">
        <v>4178151455132</v>
      </c>
      <c r="H20" s="51">
        <v>4168096355604</v>
      </c>
      <c r="I20" s="51">
        <v>10055099528</v>
      </c>
    </row>
    <row r="21" spans="1:9" x14ac:dyDescent="0.5">
      <c r="A21" s="51" t="s">
        <v>289</v>
      </c>
      <c r="B21" s="51">
        <v>5000</v>
      </c>
      <c r="C21" s="51">
        <v>4216940500</v>
      </c>
      <c r="D21" s="51">
        <v>4189978250</v>
      </c>
      <c r="E21" s="51">
        <v>26962250</v>
      </c>
      <c r="F21" s="51">
        <v>10000</v>
      </c>
      <c r="G21" s="51">
        <v>8393910000</v>
      </c>
      <c r="H21" s="51">
        <v>8389992750</v>
      </c>
      <c r="I21" s="51">
        <v>3917250</v>
      </c>
    </row>
    <row r="22" spans="1:9" x14ac:dyDescent="0.5">
      <c r="A22" s="51" t="s">
        <v>448</v>
      </c>
      <c r="B22" s="51">
        <v>0</v>
      </c>
      <c r="C22" s="51">
        <v>0</v>
      </c>
      <c r="D22" s="51">
        <v>0</v>
      </c>
      <c r="E22" s="51">
        <v>0</v>
      </c>
      <c r="F22" s="51">
        <v>94</v>
      </c>
      <c r="G22" s="51">
        <v>32109422</v>
      </c>
      <c r="H22" s="51">
        <v>-2528165976</v>
      </c>
      <c r="I22" s="51">
        <v>2560275398</v>
      </c>
    </row>
    <row r="23" spans="1:9" x14ac:dyDescent="0.5">
      <c r="A23" s="51" t="s">
        <v>449</v>
      </c>
      <c r="B23" s="51">
        <v>0</v>
      </c>
      <c r="C23" s="51">
        <v>0</v>
      </c>
      <c r="D23" s="51">
        <v>0</v>
      </c>
      <c r="E23" s="51">
        <v>0</v>
      </c>
      <c r="F23" s="51">
        <v>15057</v>
      </c>
      <c r="G23" s="51">
        <v>2508386320</v>
      </c>
      <c r="H23" s="51">
        <v>-3013680</v>
      </c>
      <c r="I23" s="51">
        <v>2511400000</v>
      </c>
    </row>
    <row r="24" spans="1:9" x14ac:dyDescent="0.5">
      <c r="A24" s="51" t="s">
        <v>450</v>
      </c>
      <c r="B24" s="51">
        <v>0</v>
      </c>
      <c r="C24" s="51">
        <v>0</v>
      </c>
      <c r="D24" s="51">
        <v>0</v>
      </c>
      <c r="E24" s="51">
        <v>0</v>
      </c>
      <c r="F24" s="51">
        <v>24</v>
      </c>
      <c r="G24" s="51">
        <v>17862539</v>
      </c>
      <c r="H24" s="51">
        <v>-21461</v>
      </c>
      <c r="I24" s="51">
        <v>17884000</v>
      </c>
    </row>
    <row r="25" spans="1:9" x14ac:dyDescent="0.5">
      <c r="A25" s="51" t="s">
        <v>451</v>
      </c>
      <c r="B25" s="51">
        <v>0</v>
      </c>
      <c r="C25" s="51">
        <v>0</v>
      </c>
      <c r="D25" s="51">
        <v>0</v>
      </c>
      <c r="E25" s="51">
        <v>0</v>
      </c>
      <c r="F25" s="51">
        <v>1</v>
      </c>
      <c r="G25" s="51">
        <v>120854</v>
      </c>
      <c r="H25" s="51">
        <v>120854</v>
      </c>
      <c r="I25" s="51">
        <v>0</v>
      </c>
    </row>
    <row r="26" spans="1:9" x14ac:dyDescent="0.5">
      <c r="A26" s="51" t="s">
        <v>452</v>
      </c>
      <c r="B26" s="51">
        <v>304</v>
      </c>
      <c r="C26" s="51">
        <v>289377897</v>
      </c>
      <c r="D26" s="51">
        <v>289377897</v>
      </c>
      <c r="E26" s="51">
        <v>0</v>
      </c>
      <c r="F26" s="51">
        <v>304</v>
      </c>
      <c r="G26" s="51">
        <v>289377897</v>
      </c>
      <c r="H26" s="51">
        <v>289377897</v>
      </c>
      <c r="I26" s="51">
        <v>0</v>
      </c>
    </row>
    <row r="27" spans="1:9" x14ac:dyDescent="0.5">
      <c r="A27" s="51" t="s">
        <v>453</v>
      </c>
      <c r="B27" s="51">
        <v>90</v>
      </c>
      <c r="C27" s="51">
        <v>154202714</v>
      </c>
      <c r="D27" s="51">
        <v>154202714</v>
      </c>
      <c r="E27" s="51">
        <v>0</v>
      </c>
      <c r="F27" s="51">
        <v>90</v>
      </c>
      <c r="G27" s="51">
        <v>154202714</v>
      </c>
      <c r="H27" s="51">
        <v>154202714</v>
      </c>
      <c r="I27" s="51">
        <v>0</v>
      </c>
    </row>
    <row r="28" spans="1:9" x14ac:dyDescent="0.5">
      <c r="A28" s="51" t="s">
        <v>454</v>
      </c>
      <c r="B28" s="51">
        <v>3</v>
      </c>
      <c r="C28" s="51">
        <v>3939261</v>
      </c>
      <c r="D28" s="51">
        <v>3939261</v>
      </c>
      <c r="E28" s="51">
        <v>0</v>
      </c>
      <c r="F28" s="51">
        <v>3</v>
      </c>
      <c r="G28" s="51">
        <v>3939261</v>
      </c>
      <c r="H28" s="51">
        <v>3939261</v>
      </c>
      <c r="I28" s="51">
        <v>0</v>
      </c>
    </row>
    <row r="29" spans="1:9" x14ac:dyDescent="0.5">
      <c r="A29" s="51" t="s">
        <v>257</v>
      </c>
      <c r="B29" s="51">
        <v>0</v>
      </c>
      <c r="C29" s="51">
        <v>0</v>
      </c>
      <c r="D29" s="51">
        <v>0</v>
      </c>
      <c r="E29" s="51">
        <v>0</v>
      </c>
      <c r="F29" s="51">
        <v>123600836</v>
      </c>
      <c r="G29" s="51">
        <v>363264925678</v>
      </c>
      <c r="H29" s="51">
        <v>375802217243</v>
      </c>
      <c r="I29" s="51">
        <v>-12537291565</v>
      </c>
    </row>
    <row r="30" spans="1:9" x14ac:dyDescent="0.5">
      <c r="A30" s="51" t="s">
        <v>207</v>
      </c>
      <c r="B30" s="51">
        <v>0</v>
      </c>
      <c r="C30" s="51">
        <v>0</v>
      </c>
      <c r="D30" s="51">
        <v>0</v>
      </c>
      <c r="E30" s="51">
        <v>0</v>
      </c>
      <c r="F30" s="51">
        <v>77783837</v>
      </c>
      <c r="G30" s="51">
        <v>200957063700</v>
      </c>
      <c r="H30" s="51">
        <v>181585893327</v>
      </c>
      <c r="I30" s="51">
        <v>19371170373</v>
      </c>
    </row>
    <row r="31" spans="1:9" x14ac:dyDescent="0.5">
      <c r="A31" s="51" t="s">
        <v>238</v>
      </c>
      <c r="B31" s="51">
        <v>54400000</v>
      </c>
      <c r="C31" s="51">
        <v>55065318972</v>
      </c>
      <c r="D31" s="51">
        <v>43312882647</v>
      </c>
      <c r="E31" s="51">
        <v>11752436325</v>
      </c>
      <c r="F31" s="51">
        <v>172546820</v>
      </c>
      <c r="G31" s="51">
        <v>150959205177</v>
      </c>
      <c r="H31" s="51">
        <v>135708399102</v>
      </c>
      <c r="I31" s="51">
        <v>15250806075</v>
      </c>
    </row>
    <row r="32" spans="1:9" x14ac:dyDescent="0.5">
      <c r="A32" s="51" t="s">
        <v>220</v>
      </c>
      <c r="B32" s="51">
        <v>800000</v>
      </c>
      <c r="C32" s="51">
        <v>23436154735</v>
      </c>
      <c r="D32" s="51">
        <v>23097471975</v>
      </c>
      <c r="E32" s="51">
        <v>338682760</v>
      </c>
      <c r="F32" s="51">
        <v>44400000</v>
      </c>
      <c r="G32" s="51">
        <v>1121385136745</v>
      </c>
      <c r="H32" s="51">
        <v>1010178689101</v>
      </c>
      <c r="I32" s="51">
        <v>111206447644</v>
      </c>
    </row>
    <row r="33" spans="1:9" x14ac:dyDescent="0.5">
      <c r="A33" s="51" t="s">
        <v>216</v>
      </c>
      <c r="B33" s="51">
        <v>0</v>
      </c>
      <c r="C33" s="51">
        <v>0</v>
      </c>
      <c r="D33" s="51">
        <v>0</v>
      </c>
      <c r="E33" s="51">
        <v>0</v>
      </c>
      <c r="F33" s="51">
        <v>5000000</v>
      </c>
      <c r="G33" s="51">
        <v>67278829617</v>
      </c>
      <c r="H33" s="51">
        <v>48144710970</v>
      </c>
      <c r="I33" s="51">
        <v>19134118647</v>
      </c>
    </row>
    <row r="34" spans="1:9" x14ac:dyDescent="0.5">
      <c r="A34" s="51" t="s">
        <v>275</v>
      </c>
      <c r="B34" s="51">
        <v>0</v>
      </c>
      <c r="C34" s="51">
        <v>0</v>
      </c>
      <c r="D34" s="51">
        <v>0</v>
      </c>
      <c r="E34" s="51">
        <v>0</v>
      </c>
      <c r="F34" s="51">
        <v>10000</v>
      </c>
      <c r="G34" s="51">
        <v>8818601875</v>
      </c>
      <c r="H34" s="51">
        <v>8664884000</v>
      </c>
      <c r="I34" s="51">
        <v>153717875</v>
      </c>
    </row>
    <row r="35" spans="1:9" x14ac:dyDescent="0.5">
      <c r="A35" s="51" t="s">
        <v>237</v>
      </c>
      <c r="B35" s="51">
        <v>0</v>
      </c>
      <c r="C35" s="51">
        <v>0</v>
      </c>
      <c r="D35" s="51">
        <v>0</v>
      </c>
      <c r="E35" s="51">
        <v>0</v>
      </c>
      <c r="F35" s="51">
        <v>12000000</v>
      </c>
      <c r="G35" s="51">
        <v>202053465300</v>
      </c>
      <c r="H35" s="51">
        <v>167618037463</v>
      </c>
      <c r="I35" s="51">
        <v>34435427837</v>
      </c>
    </row>
    <row r="36" spans="1:9" x14ac:dyDescent="0.5">
      <c r="A36" s="51" t="s">
        <v>247</v>
      </c>
      <c r="B36" s="51">
        <v>0</v>
      </c>
      <c r="C36" s="51">
        <v>0</v>
      </c>
      <c r="D36" s="51">
        <v>0</v>
      </c>
      <c r="E36" s="51">
        <v>0</v>
      </c>
      <c r="F36" s="51">
        <v>10000000</v>
      </c>
      <c r="G36" s="51">
        <v>335996816783</v>
      </c>
      <c r="H36" s="51">
        <v>294207870560</v>
      </c>
      <c r="I36" s="51">
        <v>41788946223</v>
      </c>
    </row>
    <row r="37" spans="1:9" x14ac:dyDescent="0.5">
      <c r="A37" s="51" t="s">
        <v>256</v>
      </c>
      <c r="B37" s="51">
        <v>103350000</v>
      </c>
      <c r="C37" s="51">
        <v>2872253321423</v>
      </c>
      <c r="D37" s="51">
        <v>2865639324941</v>
      </c>
      <c r="E37" s="51">
        <v>6613996482</v>
      </c>
      <c r="F37" s="51">
        <v>103350000</v>
      </c>
      <c r="G37" s="51">
        <v>2872253321423</v>
      </c>
      <c r="H37" s="51">
        <v>2865639324941</v>
      </c>
      <c r="I37" s="51">
        <v>6613996482</v>
      </c>
    </row>
    <row r="38" spans="1:9" x14ac:dyDescent="0.5">
      <c r="A38" s="51" t="s">
        <v>301</v>
      </c>
      <c r="B38" s="51">
        <v>1176133</v>
      </c>
      <c r="C38" s="51">
        <v>5817165966983</v>
      </c>
      <c r="D38" s="51">
        <v>4425301627897</v>
      </c>
      <c r="E38" s="51">
        <v>1391864339086</v>
      </c>
      <c r="F38" s="51">
        <v>1340656</v>
      </c>
      <c r="G38" s="51">
        <v>6428785222966</v>
      </c>
      <c r="H38" s="51">
        <v>4730360296760</v>
      </c>
      <c r="I38" s="51">
        <v>1698424926206</v>
      </c>
    </row>
    <row r="39" spans="1:9" x14ac:dyDescent="0.5">
      <c r="A39" s="51" t="s">
        <v>455</v>
      </c>
      <c r="B39" s="51">
        <v>0</v>
      </c>
      <c r="C39" s="51">
        <v>0</v>
      </c>
      <c r="D39" s="51">
        <v>0</v>
      </c>
      <c r="E39" s="51">
        <v>0</v>
      </c>
      <c r="F39" s="51">
        <v>9990</v>
      </c>
      <c r="G39" s="51">
        <v>2963469564</v>
      </c>
      <c r="H39" s="51">
        <v>-1182252796</v>
      </c>
      <c r="I39" s="51">
        <v>4145722360</v>
      </c>
    </row>
    <row r="40" spans="1:9" x14ac:dyDescent="0.5">
      <c r="A40" s="51" t="s">
        <v>456</v>
      </c>
      <c r="B40" s="51">
        <v>0</v>
      </c>
      <c r="C40" s="51">
        <v>0</v>
      </c>
      <c r="D40" s="51">
        <v>0</v>
      </c>
      <c r="E40" s="51">
        <v>0</v>
      </c>
      <c r="F40" s="51">
        <v>9621</v>
      </c>
      <c r="G40" s="51">
        <v>1373715659</v>
      </c>
      <c r="H40" s="51">
        <v>-1651710</v>
      </c>
      <c r="I40" s="51">
        <v>1375367369</v>
      </c>
    </row>
    <row r="41" spans="1:9" x14ac:dyDescent="0.5">
      <c r="A41" s="51" t="s">
        <v>457</v>
      </c>
      <c r="B41" s="51">
        <v>0</v>
      </c>
      <c r="C41" s="51">
        <v>0</v>
      </c>
      <c r="D41" s="51">
        <v>0</v>
      </c>
      <c r="E41" s="51">
        <v>0</v>
      </c>
      <c r="F41" s="51">
        <v>1</v>
      </c>
      <c r="G41" s="51">
        <v>104874</v>
      </c>
      <c r="H41" s="51">
        <v>-126</v>
      </c>
      <c r="I41" s="51">
        <v>105000</v>
      </c>
    </row>
    <row r="42" spans="1:9" x14ac:dyDescent="0.5">
      <c r="A42" s="51" t="s">
        <v>458</v>
      </c>
      <c r="B42" s="51">
        <v>0</v>
      </c>
      <c r="C42" s="51">
        <v>0</v>
      </c>
      <c r="D42" s="51">
        <v>0</v>
      </c>
      <c r="E42" s="51">
        <v>0</v>
      </c>
      <c r="F42" s="51">
        <v>27947</v>
      </c>
      <c r="G42" s="51">
        <v>4036182072</v>
      </c>
      <c r="H42" s="51">
        <v>-4849238</v>
      </c>
      <c r="I42" s="51">
        <v>4041031310</v>
      </c>
    </row>
    <row r="43" spans="1:9" x14ac:dyDescent="0.5">
      <c r="A43" s="51" t="s">
        <v>459</v>
      </c>
      <c r="B43" s="51">
        <v>5000</v>
      </c>
      <c r="C43" s="51">
        <v>2400101418</v>
      </c>
      <c r="D43" s="51">
        <v>2400101418</v>
      </c>
      <c r="E43" s="51">
        <v>0</v>
      </c>
      <c r="F43" s="51">
        <v>15001</v>
      </c>
      <c r="G43" s="51">
        <v>10265516994</v>
      </c>
      <c r="H43" s="51">
        <v>10265516994</v>
      </c>
      <c r="I43" s="51">
        <v>0</v>
      </c>
    </row>
    <row r="44" spans="1:9" x14ac:dyDescent="0.5">
      <c r="A44" s="51" t="s">
        <v>222</v>
      </c>
      <c r="B44" s="51">
        <v>23000000</v>
      </c>
      <c r="C44" s="51">
        <v>1476181756146</v>
      </c>
      <c r="D44" s="51">
        <v>1429421654089</v>
      </c>
      <c r="E44" s="51">
        <v>46760102057</v>
      </c>
      <c r="F44" s="51">
        <v>417068000</v>
      </c>
      <c r="G44" s="51">
        <v>23542157042574</v>
      </c>
      <c r="H44" s="51">
        <v>22469017283967</v>
      </c>
      <c r="I44" s="51">
        <v>1073139758607</v>
      </c>
    </row>
    <row r="45" spans="1:9" x14ac:dyDescent="0.5">
      <c r="A45" s="51" t="s">
        <v>124</v>
      </c>
      <c r="B45" s="51">
        <v>0</v>
      </c>
      <c r="C45" s="51">
        <v>0</v>
      </c>
      <c r="D45" s="51">
        <v>0</v>
      </c>
      <c r="E45" s="51">
        <v>0</v>
      </c>
      <c r="F45" s="51">
        <v>30000000</v>
      </c>
      <c r="G45" s="51">
        <v>303191141140</v>
      </c>
      <c r="H45" s="51">
        <v>307505462390</v>
      </c>
      <c r="I45" s="51">
        <v>-4314321250</v>
      </c>
    </row>
    <row r="46" spans="1:9" x14ac:dyDescent="0.5">
      <c r="A46" s="51" t="s">
        <v>208</v>
      </c>
      <c r="B46" s="51">
        <v>0</v>
      </c>
      <c r="C46" s="51">
        <v>0</v>
      </c>
      <c r="D46" s="51">
        <v>0</v>
      </c>
      <c r="E46" s="51">
        <v>0</v>
      </c>
      <c r="F46" s="51">
        <v>497546813</v>
      </c>
      <c r="G46" s="51">
        <v>3096661159112</v>
      </c>
      <c r="H46" s="51">
        <v>2760607752379</v>
      </c>
      <c r="I46" s="51">
        <v>336053406733</v>
      </c>
    </row>
    <row r="47" spans="1:9" x14ac:dyDescent="0.5">
      <c r="A47" s="51" t="s">
        <v>244</v>
      </c>
      <c r="B47" s="51">
        <v>65449092</v>
      </c>
      <c r="C47" s="51">
        <v>357213209498</v>
      </c>
      <c r="D47" s="51">
        <v>322289588456</v>
      </c>
      <c r="E47" s="51">
        <v>34923621042</v>
      </c>
      <c r="F47" s="51">
        <v>258917639</v>
      </c>
      <c r="G47" s="51">
        <v>1583964541562</v>
      </c>
      <c r="H47" s="51">
        <v>1440295019679</v>
      </c>
      <c r="I47" s="51">
        <v>143669521883</v>
      </c>
    </row>
    <row r="48" spans="1:9" x14ac:dyDescent="0.5">
      <c r="A48" s="51" t="s">
        <v>246</v>
      </c>
      <c r="B48" s="51">
        <v>0</v>
      </c>
      <c r="C48" s="51">
        <v>0</v>
      </c>
      <c r="D48" s="51">
        <v>0</v>
      </c>
      <c r="E48" s="51">
        <v>0</v>
      </c>
      <c r="F48" s="51">
        <v>25229695</v>
      </c>
      <c r="G48" s="51">
        <v>110571090971</v>
      </c>
      <c r="H48" s="51">
        <v>100161764232</v>
      </c>
      <c r="I48" s="51">
        <v>10409326739</v>
      </c>
    </row>
    <row r="49" spans="1:9" x14ac:dyDescent="0.5">
      <c r="A49" s="51" t="s">
        <v>242</v>
      </c>
      <c r="B49" s="51">
        <v>0</v>
      </c>
      <c r="C49" s="51">
        <v>0</v>
      </c>
      <c r="D49" s="51">
        <v>0</v>
      </c>
      <c r="E49" s="51">
        <v>0</v>
      </c>
      <c r="F49" s="51">
        <v>30509122</v>
      </c>
      <c r="G49" s="51">
        <v>14170389751</v>
      </c>
      <c r="H49" s="51">
        <v>12152604479</v>
      </c>
      <c r="I49" s="51">
        <v>2017785272</v>
      </c>
    </row>
    <row r="50" spans="1:9" x14ac:dyDescent="0.5">
      <c r="A50" s="51" t="s">
        <v>372</v>
      </c>
      <c r="B50" s="51">
        <v>0</v>
      </c>
      <c r="C50" s="51">
        <v>0</v>
      </c>
      <c r="D50" s="51">
        <v>0</v>
      </c>
      <c r="E50" s="51">
        <v>0</v>
      </c>
      <c r="F50" s="51">
        <v>1295224</v>
      </c>
      <c r="G50" s="51">
        <v>6820467740</v>
      </c>
      <c r="H50" s="51">
        <v>5492742568</v>
      </c>
      <c r="I50" s="51">
        <v>1327725172</v>
      </c>
    </row>
    <row r="51" spans="1:9" x14ac:dyDescent="0.5">
      <c r="A51" s="51" t="s">
        <v>293</v>
      </c>
      <c r="B51" s="51">
        <v>20000</v>
      </c>
      <c r="C51" s="51">
        <v>20000000000</v>
      </c>
      <c r="D51" s="51">
        <v>18957557760</v>
      </c>
      <c r="E51" s="51">
        <v>1042442240</v>
      </c>
      <c r="F51" s="51">
        <v>20000</v>
      </c>
      <c r="G51" s="51">
        <v>20000000000</v>
      </c>
      <c r="H51" s="51">
        <v>18957557760</v>
      </c>
      <c r="I51" s="51">
        <v>1042442240</v>
      </c>
    </row>
    <row r="52" spans="1:9" x14ac:dyDescent="0.5">
      <c r="A52" s="51" t="s">
        <v>460</v>
      </c>
      <c r="B52" s="51">
        <v>0</v>
      </c>
      <c r="C52" s="51">
        <v>0</v>
      </c>
      <c r="D52" s="51">
        <v>0</v>
      </c>
      <c r="E52" s="51">
        <v>0</v>
      </c>
      <c r="F52" s="51">
        <v>14676</v>
      </c>
      <c r="G52" s="51">
        <v>1052932283</v>
      </c>
      <c r="H52" s="51">
        <v>281773349</v>
      </c>
      <c r="I52" s="51">
        <v>771158934</v>
      </c>
    </row>
    <row r="53" spans="1:9" x14ac:dyDescent="0.5">
      <c r="A53" s="51" t="s">
        <v>461</v>
      </c>
      <c r="B53" s="51">
        <v>4936</v>
      </c>
      <c r="C53" s="51">
        <v>739511520</v>
      </c>
      <c r="D53" s="51">
        <v>739511520</v>
      </c>
      <c r="E53" s="51">
        <v>0</v>
      </c>
      <c r="F53" s="51">
        <v>27995</v>
      </c>
      <c r="G53" s="51">
        <v>8231055728</v>
      </c>
      <c r="H53" s="51">
        <v>8231055728</v>
      </c>
      <c r="I53" s="51">
        <v>0</v>
      </c>
    </row>
    <row r="54" spans="1:9" x14ac:dyDescent="0.5">
      <c r="A54" s="51" t="s">
        <v>462</v>
      </c>
      <c r="B54" s="51">
        <v>10000</v>
      </c>
      <c r="C54" s="51">
        <v>3253551048</v>
      </c>
      <c r="D54" s="51">
        <v>3253551048</v>
      </c>
      <c r="E54" s="51">
        <v>0</v>
      </c>
      <c r="F54" s="51">
        <v>10035</v>
      </c>
      <c r="G54" s="51">
        <v>3275413965</v>
      </c>
      <c r="H54" s="51">
        <v>3275413965</v>
      </c>
      <c r="I54" s="51">
        <v>0</v>
      </c>
    </row>
    <row r="55" spans="1:9" x14ac:dyDescent="0.5">
      <c r="A55" s="51" t="s">
        <v>463</v>
      </c>
      <c r="B55" s="51">
        <v>201</v>
      </c>
      <c r="C55" s="51">
        <v>185815805</v>
      </c>
      <c r="D55" s="51">
        <v>185815805</v>
      </c>
      <c r="E55" s="51">
        <v>0</v>
      </c>
      <c r="F55" s="51">
        <v>201</v>
      </c>
      <c r="G55" s="51">
        <v>185815805</v>
      </c>
      <c r="H55" s="51">
        <v>185815805</v>
      </c>
      <c r="I55" s="51">
        <v>0</v>
      </c>
    </row>
    <row r="56" spans="1:9" x14ac:dyDescent="0.5">
      <c r="A56" s="51" t="s">
        <v>203</v>
      </c>
      <c r="B56" s="51">
        <v>0</v>
      </c>
      <c r="C56" s="51">
        <v>0</v>
      </c>
      <c r="D56" s="51">
        <v>0</v>
      </c>
      <c r="E56" s="51">
        <v>0</v>
      </c>
      <c r="F56" s="51">
        <v>87784018</v>
      </c>
      <c r="G56" s="51">
        <v>177634317638</v>
      </c>
      <c r="H56" s="51">
        <v>151210536391</v>
      </c>
      <c r="I56" s="51">
        <v>26423781247</v>
      </c>
    </row>
    <row r="57" spans="1:9" x14ac:dyDescent="0.5">
      <c r="A57" s="51" t="s">
        <v>209</v>
      </c>
      <c r="B57" s="51">
        <v>2906861378</v>
      </c>
      <c r="C57" s="51">
        <v>1612548530742</v>
      </c>
      <c r="D57" s="51">
        <v>1199000076285</v>
      </c>
      <c r="E57" s="51">
        <v>413548454457</v>
      </c>
      <c r="F57" s="51">
        <v>6573731796</v>
      </c>
      <c r="G57" s="51">
        <v>3480651257981</v>
      </c>
      <c r="H57" s="51">
        <v>2625452616902</v>
      </c>
      <c r="I57" s="51">
        <v>855198641079</v>
      </c>
    </row>
    <row r="58" spans="1:9" x14ac:dyDescent="0.5">
      <c r="A58" s="51" t="s">
        <v>223</v>
      </c>
      <c r="B58" s="51">
        <v>0</v>
      </c>
      <c r="C58" s="51">
        <v>0</v>
      </c>
      <c r="D58" s="51">
        <v>0</v>
      </c>
      <c r="E58" s="51">
        <v>0</v>
      </c>
      <c r="F58" s="51">
        <v>13217045</v>
      </c>
      <c r="G58" s="51">
        <v>37872446504</v>
      </c>
      <c r="H58" s="51">
        <v>36797885028</v>
      </c>
      <c r="I58" s="51">
        <v>1074561476</v>
      </c>
    </row>
    <row r="59" spans="1:9" x14ac:dyDescent="0.5">
      <c r="A59" s="51" t="s">
        <v>261</v>
      </c>
      <c r="B59" s="51">
        <v>0</v>
      </c>
      <c r="C59" s="51">
        <v>0</v>
      </c>
      <c r="D59" s="51">
        <v>0</v>
      </c>
      <c r="E59" s="51">
        <v>0</v>
      </c>
      <c r="F59" s="51">
        <v>368076699</v>
      </c>
      <c r="G59" s="51">
        <v>675830748528</v>
      </c>
      <c r="H59" s="51">
        <v>466178362139</v>
      </c>
      <c r="I59" s="51">
        <v>209652386389</v>
      </c>
    </row>
    <row r="60" spans="1:9" x14ac:dyDescent="0.5">
      <c r="A60" s="51" t="s">
        <v>240</v>
      </c>
      <c r="B60" s="51">
        <v>0</v>
      </c>
      <c r="C60" s="51">
        <v>0</v>
      </c>
      <c r="D60" s="51">
        <v>0</v>
      </c>
      <c r="E60" s="51">
        <v>0</v>
      </c>
      <c r="F60" s="51">
        <v>95587792</v>
      </c>
      <c r="G60" s="51">
        <v>181931385721</v>
      </c>
      <c r="H60" s="51">
        <v>172076303991</v>
      </c>
      <c r="I60" s="51">
        <v>9855081730</v>
      </c>
    </row>
    <row r="61" spans="1:9" x14ac:dyDescent="0.5">
      <c r="A61" s="51" t="s">
        <v>233</v>
      </c>
      <c r="B61" s="51">
        <v>0</v>
      </c>
      <c r="C61" s="51">
        <v>0</v>
      </c>
      <c r="D61" s="51">
        <v>0</v>
      </c>
      <c r="E61" s="51">
        <v>0</v>
      </c>
      <c r="F61" s="51">
        <v>79700000</v>
      </c>
      <c r="G61" s="51">
        <v>1681883237515</v>
      </c>
      <c r="H61" s="51">
        <v>1646373050845</v>
      </c>
      <c r="I61" s="51">
        <v>35510186670</v>
      </c>
    </row>
    <row r="62" spans="1:9" x14ac:dyDescent="0.5">
      <c r="A62" s="51" t="s">
        <v>265</v>
      </c>
      <c r="B62" s="51">
        <v>0</v>
      </c>
      <c r="C62" s="51">
        <v>0</v>
      </c>
      <c r="D62" s="51">
        <v>0</v>
      </c>
      <c r="E62" s="51">
        <v>0</v>
      </c>
      <c r="F62" s="51">
        <v>4600000</v>
      </c>
      <c r="G62" s="51">
        <v>100040696385</v>
      </c>
      <c r="H62" s="51">
        <v>87828041651</v>
      </c>
      <c r="I62" s="51">
        <v>12212654734</v>
      </c>
    </row>
    <row r="63" spans="1:9" x14ac:dyDescent="0.5">
      <c r="A63" s="51" t="s">
        <v>123</v>
      </c>
      <c r="B63" s="51">
        <v>129240211</v>
      </c>
      <c r="C63" s="51">
        <v>1395420926947</v>
      </c>
      <c r="D63" s="51">
        <v>1366456997662</v>
      </c>
      <c r="E63" s="51">
        <v>28963929285</v>
      </c>
      <c r="F63" s="51">
        <v>144240211</v>
      </c>
      <c r="G63" s="51">
        <v>1547932325716</v>
      </c>
      <c r="H63" s="51">
        <v>1516816588928</v>
      </c>
      <c r="I63" s="51">
        <v>31115736788</v>
      </c>
    </row>
    <row r="64" spans="1:9" x14ac:dyDescent="0.5">
      <c r="A64" s="51" t="s">
        <v>464</v>
      </c>
      <c r="B64" s="51">
        <v>499</v>
      </c>
      <c r="C64" s="51">
        <v>324334397</v>
      </c>
      <c r="D64" s="51">
        <v>324334397</v>
      </c>
      <c r="E64" s="51">
        <v>0</v>
      </c>
      <c r="F64" s="51">
        <v>9982</v>
      </c>
      <c r="G64" s="51">
        <v>7260757348</v>
      </c>
      <c r="H64" s="51">
        <v>7261085241</v>
      </c>
      <c r="I64" s="51">
        <v>-327893</v>
      </c>
    </row>
    <row r="65" spans="1:9" x14ac:dyDescent="0.5">
      <c r="A65" s="51" t="s">
        <v>465</v>
      </c>
      <c r="B65" s="51">
        <v>0</v>
      </c>
      <c r="C65" s="51">
        <v>0</v>
      </c>
      <c r="D65" s="51">
        <v>0</v>
      </c>
      <c r="E65" s="51">
        <v>0</v>
      </c>
      <c r="F65" s="51">
        <v>8074</v>
      </c>
      <c r="G65" s="51">
        <v>941511838</v>
      </c>
      <c r="H65" s="51">
        <v>1135008117</v>
      </c>
      <c r="I65" s="51">
        <v>-193496279</v>
      </c>
    </row>
    <row r="66" spans="1:9" x14ac:dyDescent="0.5">
      <c r="A66" s="51" t="s">
        <v>466</v>
      </c>
      <c r="B66" s="51">
        <v>0</v>
      </c>
      <c r="C66" s="51">
        <v>0</v>
      </c>
      <c r="D66" s="51">
        <v>0</v>
      </c>
      <c r="E66" s="51">
        <v>0</v>
      </c>
      <c r="F66" s="51">
        <v>20000</v>
      </c>
      <c r="G66" s="51">
        <v>9326794400</v>
      </c>
      <c r="H66" s="51">
        <v>6951332699</v>
      </c>
      <c r="I66" s="51">
        <v>2375461701</v>
      </c>
    </row>
    <row r="67" spans="1:9" x14ac:dyDescent="0.5">
      <c r="A67" s="51" t="s">
        <v>467</v>
      </c>
      <c r="B67" s="51">
        <v>0</v>
      </c>
      <c r="C67" s="51">
        <v>0</v>
      </c>
      <c r="D67" s="51">
        <v>0</v>
      </c>
      <c r="E67" s="51">
        <v>0</v>
      </c>
      <c r="F67" s="51">
        <v>13275</v>
      </c>
      <c r="G67" s="51">
        <v>4581889114</v>
      </c>
      <c r="H67" s="51">
        <v>2270370539</v>
      </c>
      <c r="I67" s="51">
        <v>2311518575</v>
      </c>
    </row>
    <row r="68" spans="1:9" x14ac:dyDescent="0.5">
      <c r="A68" s="51" t="s">
        <v>468</v>
      </c>
      <c r="B68" s="51">
        <v>10000</v>
      </c>
      <c r="C68" s="51">
        <v>599280000</v>
      </c>
      <c r="D68" s="51">
        <v>599280000</v>
      </c>
      <c r="E68" s="51">
        <v>0</v>
      </c>
      <c r="F68" s="51">
        <v>58272</v>
      </c>
      <c r="G68" s="51">
        <v>6414134646</v>
      </c>
      <c r="H68" s="51">
        <v>4692403111</v>
      </c>
      <c r="I68" s="51">
        <v>1721731535</v>
      </c>
    </row>
    <row r="69" spans="1:9" x14ac:dyDescent="0.5">
      <c r="A69" s="51" t="s">
        <v>469</v>
      </c>
      <c r="B69" s="51">
        <v>33764</v>
      </c>
      <c r="C69" s="51">
        <v>5629566706</v>
      </c>
      <c r="D69" s="51">
        <v>5629566706</v>
      </c>
      <c r="E69" s="51">
        <v>0</v>
      </c>
      <c r="F69" s="51">
        <v>34305</v>
      </c>
      <c r="G69" s="51">
        <v>5874434436</v>
      </c>
      <c r="H69" s="51">
        <v>5810752336</v>
      </c>
      <c r="I69" s="51">
        <v>63682100</v>
      </c>
    </row>
    <row r="70" spans="1:9" x14ac:dyDescent="0.5">
      <c r="A70" s="51" t="s">
        <v>470</v>
      </c>
      <c r="B70" s="51">
        <v>22873</v>
      </c>
      <c r="C70" s="51">
        <v>2870041812</v>
      </c>
      <c r="D70" s="51">
        <v>2870041812</v>
      </c>
      <c r="E70" s="51">
        <v>0</v>
      </c>
      <c r="F70" s="51">
        <v>24105</v>
      </c>
      <c r="G70" s="51">
        <v>3059494196</v>
      </c>
      <c r="H70" s="51">
        <v>3059494196</v>
      </c>
      <c r="I70" s="51">
        <v>0</v>
      </c>
    </row>
    <row r="71" spans="1:9" x14ac:dyDescent="0.5">
      <c r="A71" s="51" t="s">
        <v>471</v>
      </c>
      <c r="B71" s="51">
        <v>0</v>
      </c>
      <c r="C71" s="51">
        <v>0</v>
      </c>
      <c r="D71" s="51">
        <v>0</v>
      </c>
      <c r="E71" s="51">
        <v>0</v>
      </c>
      <c r="F71" s="51">
        <v>10000</v>
      </c>
      <c r="G71" s="51">
        <v>1997600000</v>
      </c>
      <c r="H71" s="51">
        <v>1997600000</v>
      </c>
      <c r="I71" s="51">
        <v>0</v>
      </c>
    </row>
    <row r="72" spans="1:9" x14ac:dyDescent="0.5">
      <c r="A72" s="51" t="s">
        <v>472</v>
      </c>
      <c r="B72" s="51">
        <v>200</v>
      </c>
      <c r="C72" s="51">
        <v>209848379</v>
      </c>
      <c r="D72" s="51">
        <v>209848379</v>
      </c>
      <c r="E72" s="51">
        <v>0</v>
      </c>
      <c r="F72" s="51">
        <v>200</v>
      </c>
      <c r="G72" s="51">
        <v>209848379</v>
      </c>
      <c r="H72" s="51">
        <v>209848379</v>
      </c>
      <c r="I72" s="51">
        <v>0</v>
      </c>
    </row>
    <row r="73" spans="1:9" x14ac:dyDescent="0.5">
      <c r="A73" s="51" t="s">
        <v>251</v>
      </c>
      <c r="B73" s="51">
        <v>0</v>
      </c>
      <c r="C73" s="51">
        <v>0</v>
      </c>
      <c r="D73" s="51">
        <v>0</v>
      </c>
      <c r="E73" s="51">
        <v>0</v>
      </c>
      <c r="F73" s="51">
        <v>15312408</v>
      </c>
      <c r="G73" s="51">
        <v>247070229365</v>
      </c>
      <c r="H73" s="51">
        <v>231418855114</v>
      </c>
      <c r="I73" s="51">
        <v>15651374251</v>
      </c>
    </row>
    <row r="74" spans="1:9" x14ac:dyDescent="0.5">
      <c r="A74" s="51" t="s">
        <v>230</v>
      </c>
      <c r="B74" s="51">
        <v>250000</v>
      </c>
      <c r="C74" s="51">
        <v>5688651538</v>
      </c>
      <c r="D74" s="51">
        <v>4392577382</v>
      </c>
      <c r="E74" s="51">
        <v>1296074156</v>
      </c>
      <c r="F74" s="51">
        <v>750000</v>
      </c>
      <c r="G74" s="51">
        <v>14945628923</v>
      </c>
      <c r="H74" s="51">
        <v>13179506454</v>
      </c>
      <c r="I74" s="51">
        <v>1766122469</v>
      </c>
    </row>
    <row r="75" spans="1:9" x14ac:dyDescent="0.5">
      <c r="A75" s="51" t="s">
        <v>130</v>
      </c>
      <c r="B75" s="51">
        <v>1418450648</v>
      </c>
      <c r="C75" s="51">
        <v>2481335805747</v>
      </c>
      <c r="D75" s="51">
        <v>1861104927322</v>
      </c>
      <c r="E75" s="51">
        <v>620230878425</v>
      </c>
      <c r="F75" s="51">
        <v>2737588559</v>
      </c>
      <c r="G75" s="51">
        <v>5878167074164</v>
      </c>
      <c r="H75" s="51">
        <v>4757213986490</v>
      </c>
      <c r="I75" s="51">
        <v>1120953087674</v>
      </c>
    </row>
    <row r="76" spans="1:9" x14ac:dyDescent="0.5">
      <c r="A76" s="51" t="s">
        <v>276</v>
      </c>
      <c r="B76" s="51">
        <v>0</v>
      </c>
      <c r="C76" s="51">
        <v>0</v>
      </c>
      <c r="D76" s="51">
        <v>0</v>
      </c>
      <c r="E76" s="51">
        <v>0</v>
      </c>
      <c r="F76" s="51">
        <v>5000</v>
      </c>
      <c r="G76" s="51">
        <v>4651625125</v>
      </c>
      <c r="H76" s="51">
        <v>4574942000</v>
      </c>
      <c r="I76" s="51">
        <v>76683125</v>
      </c>
    </row>
    <row r="77" spans="1:9" x14ac:dyDescent="0.5">
      <c r="A77" s="51" t="s">
        <v>269</v>
      </c>
      <c r="B77" s="51">
        <v>0</v>
      </c>
      <c r="C77" s="51">
        <v>0</v>
      </c>
      <c r="D77" s="51">
        <v>0</v>
      </c>
      <c r="E77" s="51">
        <v>0</v>
      </c>
      <c r="F77" s="51">
        <v>5000</v>
      </c>
      <c r="G77" s="51">
        <v>5000000000</v>
      </c>
      <c r="H77" s="51">
        <v>4703407500</v>
      </c>
      <c r="I77" s="51">
        <v>296592500</v>
      </c>
    </row>
    <row r="78" spans="1:9" x14ac:dyDescent="0.5">
      <c r="A78" s="51" t="s">
        <v>279</v>
      </c>
      <c r="B78" s="51">
        <v>15</v>
      </c>
      <c r="C78" s="51">
        <v>6141737800</v>
      </c>
      <c r="D78" s="51">
        <v>5016872329</v>
      </c>
      <c r="E78" s="51">
        <v>1124865471</v>
      </c>
      <c r="F78" s="51">
        <v>15</v>
      </c>
      <c r="G78" s="51">
        <v>6141737800</v>
      </c>
      <c r="H78" s="51">
        <v>5016872329</v>
      </c>
      <c r="I78" s="51">
        <v>1124865471</v>
      </c>
    </row>
    <row r="79" spans="1:9" x14ac:dyDescent="0.5">
      <c r="A79" s="51" t="s">
        <v>473</v>
      </c>
      <c r="B79" s="51">
        <v>101</v>
      </c>
      <c r="C79" s="51">
        <v>208852575</v>
      </c>
      <c r="D79" s="51">
        <v>-250856</v>
      </c>
      <c r="E79" s="51">
        <v>209103431</v>
      </c>
      <c r="F79" s="51">
        <v>101</v>
      </c>
      <c r="G79" s="51">
        <v>208852575</v>
      </c>
      <c r="H79" s="51">
        <v>-250856</v>
      </c>
      <c r="I79" s="51">
        <v>209103431</v>
      </c>
    </row>
    <row r="80" spans="1:9" x14ac:dyDescent="0.5">
      <c r="A80" s="51" t="s">
        <v>474</v>
      </c>
      <c r="B80" s="51">
        <v>0</v>
      </c>
      <c r="C80" s="51">
        <v>0</v>
      </c>
      <c r="D80" s="51">
        <v>0</v>
      </c>
      <c r="E80" s="51">
        <v>0</v>
      </c>
      <c r="F80" s="51">
        <v>301</v>
      </c>
      <c r="G80" s="51">
        <v>98304892</v>
      </c>
      <c r="H80" s="51">
        <v>-7678388380</v>
      </c>
      <c r="I80" s="51">
        <v>7776693272</v>
      </c>
    </row>
    <row r="81" spans="1:9" x14ac:dyDescent="0.5">
      <c r="A81" s="51" t="s">
        <v>475</v>
      </c>
      <c r="B81" s="51">
        <v>0</v>
      </c>
      <c r="C81" s="51">
        <v>0</v>
      </c>
      <c r="D81" s="51">
        <v>0</v>
      </c>
      <c r="E81" s="51">
        <v>0</v>
      </c>
      <c r="F81" s="51">
        <v>30000</v>
      </c>
      <c r="G81" s="51">
        <v>2997404992</v>
      </c>
      <c r="H81" s="51">
        <v>-3605008</v>
      </c>
      <c r="I81" s="51">
        <v>3001010000</v>
      </c>
    </row>
    <row r="82" spans="1:9" x14ac:dyDescent="0.5">
      <c r="A82" s="51" t="s">
        <v>476</v>
      </c>
      <c r="B82" s="51">
        <v>40</v>
      </c>
      <c r="C82" s="51">
        <v>17532335</v>
      </c>
      <c r="D82" s="51">
        <v>17532335</v>
      </c>
      <c r="E82" s="51">
        <v>0</v>
      </c>
      <c r="F82" s="51">
        <v>25522</v>
      </c>
      <c r="G82" s="51">
        <v>15034263285</v>
      </c>
      <c r="H82" s="51">
        <v>15034263285</v>
      </c>
      <c r="I82" s="51">
        <v>0</v>
      </c>
    </row>
    <row r="83" spans="1:9" x14ac:dyDescent="0.5">
      <c r="A83" s="51" t="s">
        <v>259</v>
      </c>
      <c r="B83" s="51">
        <v>0</v>
      </c>
      <c r="C83" s="51">
        <v>0</v>
      </c>
      <c r="D83" s="51">
        <v>0</v>
      </c>
      <c r="E83" s="51">
        <v>0</v>
      </c>
      <c r="F83" s="51">
        <v>10000000</v>
      </c>
      <c r="G83" s="51">
        <v>174118752230</v>
      </c>
      <c r="H83" s="51">
        <v>170835302894</v>
      </c>
      <c r="I83" s="51">
        <v>3283449336</v>
      </c>
    </row>
    <row r="84" spans="1:9" x14ac:dyDescent="0.5">
      <c r="A84" s="51" t="s">
        <v>232</v>
      </c>
      <c r="B84" s="51">
        <v>535977682</v>
      </c>
      <c r="C84" s="51">
        <v>636057349169</v>
      </c>
      <c r="D84" s="51">
        <v>618493102174</v>
      </c>
      <c r="E84" s="51">
        <v>17564246995</v>
      </c>
      <c r="F84" s="51">
        <v>984992962</v>
      </c>
      <c r="G84" s="51">
        <v>1416977727402</v>
      </c>
      <c r="H84" s="51">
        <v>1305501532515</v>
      </c>
      <c r="I84" s="51">
        <v>111476194887</v>
      </c>
    </row>
    <row r="85" spans="1:9" x14ac:dyDescent="0.5">
      <c r="A85" s="51" t="s">
        <v>219</v>
      </c>
      <c r="B85" s="51">
        <v>3910139705</v>
      </c>
      <c r="C85" s="51">
        <v>2139254936672</v>
      </c>
      <c r="D85" s="51">
        <v>1704055308385</v>
      </c>
      <c r="E85" s="51">
        <v>435199628287</v>
      </c>
      <c r="F85" s="51">
        <v>9274708607</v>
      </c>
      <c r="G85" s="51">
        <v>4999111434564</v>
      </c>
      <c r="H85" s="51">
        <v>3820942350203</v>
      </c>
      <c r="I85" s="51">
        <v>1178169084361</v>
      </c>
    </row>
    <row r="86" spans="1:9" x14ac:dyDescent="0.5">
      <c r="A86" s="51" t="s">
        <v>266</v>
      </c>
      <c r="B86" s="51">
        <v>0</v>
      </c>
      <c r="C86" s="51">
        <v>0</v>
      </c>
      <c r="D86" s="51">
        <v>0</v>
      </c>
      <c r="E86" s="51">
        <v>0</v>
      </c>
      <c r="F86" s="51">
        <v>170000</v>
      </c>
      <c r="G86" s="51">
        <v>161278488264</v>
      </c>
      <c r="H86" s="51">
        <v>164582413889</v>
      </c>
      <c r="I86" s="51">
        <v>-3303925625</v>
      </c>
    </row>
    <row r="87" spans="1:9" x14ac:dyDescent="0.5">
      <c r="A87" s="51" t="s">
        <v>253</v>
      </c>
      <c r="B87" s="51">
        <v>0</v>
      </c>
      <c r="C87" s="51">
        <v>0</v>
      </c>
      <c r="D87" s="51">
        <v>0</v>
      </c>
      <c r="E87" s="51">
        <v>0</v>
      </c>
      <c r="F87" s="51">
        <v>242081449</v>
      </c>
      <c r="G87" s="51">
        <v>2128744618245</v>
      </c>
      <c r="H87" s="51">
        <v>1573887415756</v>
      </c>
      <c r="I87" s="51">
        <v>554857202489</v>
      </c>
    </row>
    <row r="88" spans="1:9" x14ac:dyDescent="0.5">
      <c r="A88" s="51" t="s">
        <v>303</v>
      </c>
      <c r="B88" s="51">
        <v>3180000</v>
      </c>
      <c r="C88" s="51">
        <v>5571402543</v>
      </c>
      <c r="D88" s="51">
        <v>4316715942</v>
      </c>
      <c r="E88" s="51">
        <v>1254686601</v>
      </c>
      <c r="F88" s="51">
        <v>4893289</v>
      </c>
      <c r="G88" s="51">
        <v>7942504406</v>
      </c>
      <c r="H88" s="51">
        <v>6620795905</v>
      </c>
      <c r="I88" s="51">
        <v>1321708501</v>
      </c>
    </row>
    <row r="89" spans="1:9" x14ac:dyDescent="0.5">
      <c r="A89" s="51" t="s">
        <v>258</v>
      </c>
      <c r="B89" s="51">
        <v>0</v>
      </c>
      <c r="C89" s="51">
        <v>0</v>
      </c>
      <c r="D89" s="51">
        <v>0</v>
      </c>
      <c r="E89" s="51">
        <v>0</v>
      </c>
      <c r="F89" s="51">
        <v>25225537</v>
      </c>
      <c r="G89" s="51">
        <v>160312485167</v>
      </c>
      <c r="H89" s="51">
        <v>131707361893</v>
      </c>
      <c r="I89" s="51">
        <v>28605123274</v>
      </c>
    </row>
    <row r="90" spans="1:9" x14ac:dyDescent="0.5">
      <c r="A90" s="51" t="s">
        <v>243</v>
      </c>
      <c r="B90" s="51">
        <v>0</v>
      </c>
      <c r="C90" s="51">
        <v>0</v>
      </c>
      <c r="D90" s="51">
        <v>0</v>
      </c>
      <c r="E90" s="51">
        <v>0</v>
      </c>
      <c r="F90" s="51">
        <v>169400000</v>
      </c>
      <c r="G90" s="51">
        <v>2680620296079</v>
      </c>
      <c r="H90" s="51">
        <v>2507881241576</v>
      </c>
      <c r="I90" s="51">
        <v>172739054503</v>
      </c>
    </row>
    <row r="91" spans="1:9" x14ac:dyDescent="0.5">
      <c r="A91" s="51" t="s">
        <v>250</v>
      </c>
      <c r="B91" s="51">
        <v>0</v>
      </c>
      <c r="C91" s="51">
        <v>0</v>
      </c>
      <c r="D91" s="51">
        <v>0</v>
      </c>
      <c r="E91" s="51">
        <v>0</v>
      </c>
      <c r="F91" s="51">
        <v>9898722</v>
      </c>
      <c r="G91" s="51">
        <v>181283760113</v>
      </c>
      <c r="H91" s="51">
        <v>146548600317</v>
      </c>
      <c r="I91" s="51">
        <v>34735159796</v>
      </c>
    </row>
    <row r="92" spans="1:9" x14ac:dyDescent="0.5">
      <c r="A92" s="51" t="s">
        <v>267</v>
      </c>
      <c r="B92" s="51">
        <v>0</v>
      </c>
      <c r="C92" s="51">
        <v>0</v>
      </c>
      <c r="D92" s="51">
        <v>0</v>
      </c>
      <c r="E92" s="51">
        <v>0</v>
      </c>
      <c r="F92" s="51">
        <v>9400000</v>
      </c>
      <c r="G92" s="51">
        <v>200775736653</v>
      </c>
      <c r="H92" s="51">
        <v>200642923758</v>
      </c>
      <c r="I92" s="51">
        <v>132812895</v>
      </c>
    </row>
    <row r="93" spans="1:9" x14ac:dyDescent="0.5">
      <c r="A93" s="51" t="s">
        <v>245</v>
      </c>
      <c r="B93" s="51">
        <v>0</v>
      </c>
      <c r="C93" s="51">
        <v>0</v>
      </c>
      <c r="D93" s="51">
        <v>0</v>
      </c>
      <c r="E93" s="51">
        <v>0</v>
      </c>
      <c r="F93" s="51">
        <v>50000000</v>
      </c>
      <c r="G93" s="51">
        <v>717764193986</v>
      </c>
      <c r="H93" s="51">
        <v>699002335688</v>
      </c>
      <c r="I93" s="51">
        <v>18761858298</v>
      </c>
    </row>
    <row r="94" spans="1:9" x14ac:dyDescent="0.5">
      <c r="A94" s="51" t="s">
        <v>268</v>
      </c>
      <c r="B94" s="51">
        <v>0</v>
      </c>
      <c r="C94" s="51">
        <v>0</v>
      </c>
      <c r="D94" s="51">
        <v>0</v>
      </c>
      <c r="E94" s="51">
        <v>0</v>
      </c>
      <c r="F94" s="51">
        <v>10000</v>
      </c>
      <c r="G94" s="51">
        <v>9116985390</v>
      </c>
      <c r="H94" s="51">
        <v>9534261716</v>
      </c>
      <c r="I94" s="51">
        <v>-417276326</v>
      </c>
    </row>
    <row r="95" spans="1:9" x14ac:dyDescent="0.5">
      <c r="A95" s="51" t="s">
        <v>255</v>
      </c>
      <c r="B95" s="51">
        <v>0</v>
      </c>
      <c r="C95" s="51">
        <v>0</v>
      </c>
      <c r="D95" s="51">
        <v>0</v>
      </c>
      <c r="E95" s="51">
        <v>0</v>
      </c>
      <c r="F95" s="51">
        <v>680040543</v>
      </c>
      <c r="G95" s="51">
        <v>1088959357296</v>
      </c>
      <c r="H95" s="51">
        <v>1029012831374</v>
      </c>
      <c r="I95" s="51">
        <v>59946525922</v>
      </c>
    </row>
    <row r="96" spans="1:9" x14ac:dyDescent="0.5">
      <c r="A96" s="51" t="s">
        <v>204</v>
      </c>
      <c r="B96" s="51">
        <v>0</v>
      </c>
      <c r="C96" s="51">
        <v>0</v>
      </c>
      <c r="D96" s="51">
        <v>0</v>
      </c>
      <c r="E96" s="51">
        <v>0</v>
      </c>
      <c r="F96" s="51">
        <v>1660814</v>
      </c>
      <c r="G96" s="51">
        <v>4762913620</v>
      </c>
      <c r="H96" s="51">
        <v>3620691896</v>
      </c>
      <c r="I96" s="51">
        <v>1142221724</v>
      </c>
    </row>
    <row r="97" spans="1:9" x14ac:dyDescent="0.5">
      <c r="A97" s="51" t="s">
        <v>281</v>
      </c>
      <c r="B97" s="51">
        <v>0</v>
      </c>
      <c r="C97" s="51">
        <v>0</v>
      </c>
      <c r="D97" s="51">
        <v>0</v>
      </c>
      <c r="E97" s="51">
        <v>0</v>
      </c>
      <c r="F97" s="51">
        <v>10000</v>
      </c>
      <c r="G97" s="51">
        <v>8182063700</v>
      </c>
      <c r="H97" s="51">
        <v>8109943450</v>
      </c>
      <c r="I97" s="51">
        <v>72120250</v>
      </c>
    </row>
    <row r="98" spans="1:9" x14ac:dyDescent="0.5">
      <c r="A98" s="51" t="s">
        <v>252</v>
      </c>
      <c r="B98" s="51">
        <v>66319007</v>
      </c>
      <c r="C98" s="51">
        <v>1338408759555</v>
      </c>
      <c r="D98" s="51">
        <v>1320967896723</v>
      </c>
      <c r="E98" s="51">
        <v>17440862832</v>
      </c>
      <c r="F98" s="51">
        <v>72419007</v>
      </c>
      <c r="G98" s="51">
        <v>1458784454645</v>
      </c>
      <c r="H98" s="51">
        <v>1441064698148</v>
      </c>
      <c r="I98" s="51">
        <v>17719756497</v>
      </c>
    </row>
    <row r="99" spans="1:9" x14ac:dyDescent="0.5">
      <c r="A99" s="51" t="s">
        <v>294</v>
      </c>
      <c r="B99" s="51">
        <v>0</v>
      </c>
      <c r="C99" s="51">
        <v>0</v>
      </c>
      <c r="D99" s="51">
        <v>0</v>
      </c>
      <c r="E99" s="51">
        <v>0</v>
      </c>
      <c r="F99" s="51">
        <v>100</v>
      </c>
      <c r="G99" s="51">
        <v>372713000</v>
      </c>
      <c r="H99" s="51">
        <v>279162628</v>
      </c>
      <c r="I99" s="51">
        <v>93550372</v>
      </c>
    </row>
    <row r="100" spans="1:9" x14ac:dyDescent="0.5">
      <c r="A100" s="51" t="s">
        <v>477</v>
      </c>
      <c r="B100" s="51">
        <v>0</v>
      </c>
      <c r="C100" s="51">
        <v>0</v>
      </c>
      <c r="D100" s="51">
        <v>0</v>
      </c>
      <c r="E100" s="51">
        <v>0</v>
      </c>
      <c r="F100" s="51">
        <v>3846</v>
      </c>
      <c r="G100" s="51">
        <v>503505068</v>
      </c>
      <c r="H100" s="51">
        <v>-67422459713</v>
      </c>
      <c r="I100" s="51">
        <v>67925964781</v>
      </c>
    </row>
    <row r="101" spans="1:9" x14ac:dyDescent="0.5">
      <c r="A101" s="51" t="s">
        <v>478</v>
      </c>
      <c r="B101" s="51">
        <v>0</v>
      </c>
      <c r="C101" s="51">
        <v>0</v>
      </c>
      <c r="D101" s="51">
        <v>0</v>
      </c>
      <c r="E101" s="51">
        <v>0</v>
      </c>
      <c r="F101" s="51">
        <v>110</v>
      </c>
      <c r="G101" s="51">
        <v>18457824</v>
      </c>
      <c r="H101" s="51">
        <v>-22176</v>
      </c>
      <c r="I101" s="51">
        <v>18480000</v>
      </c>
    </row>
    <row r="102" spans="1:9" x14ac:dyDescent="0.5">
      <c r="A102" s="51" t="s">
        <v>479</v>
      </c>
      <c r="B102" s="51">
        <v>0</v>
      </c>
      <c r="C102" s="51">
        <v>0</v>
      </c>
      <c r="D102" s="51">
        <v>0</v>
      </c>
      <c r="E102" s="51">
        <v>0</v>
      </c>
      <c r="F102" s="51">
        <v>10001</v>
      </c>
      <c r="G102" s="51">
        <v>156838434</v>
      </c>
      <c r="H102" s="51">
        <v>149916076</v>
      </c>
      <c r="I102" s="51">
        <v>6922358</v>
      </c>
    </row>
    <row r="103" spans="1:9" x14ac:dyDescent="0.5">
      <c r="A103" s="51" t="s">
        <v>480</v>
      </c>
      <c r="B103" s="51">
        <v>2665</v>
      </c>
      <c r="C103" s="51">
        <v>652349026</v>
      </c>
      <c r="D103" s="51">
        <v>652349026</v>
      </c>
      <c r="E103" s="51">
        <v>0</v>
      </c>
      <c r="F103" s="51">
        <v>2745</v>
      </c>
      <c r="G103" s="51">
        <v>692844273</v>
      </c>
      <c r="H103" s="51">
        <v>692844273</v>
      </c>
      <c r="I103" s="51">
        <v>0</v>
      </c>
    </row>
    <row r="104" spans="1:9" x14ac:dyDescent="0.5">
      <c r="A104" s="51" t="s">
        <v>481</v>
      </c>
      <c r="B104" s="51">
        <v>15729</v>
      </c>
      <c r="C104" s="51">
        <v>6914228638</v>
      </c>
      <c r="D104" s="51">
        <v>6914228638</v>
      </c>
      <c r="E104" s="51">
        <v>0</v>
      </c>
      <c r="F104" s="51">
        <v>16509</v>
      </c>
      <c r="G104" s="51">
        <v>7435029046</v>
      </c>
      <c r="H104" s="51">
        <v>7435029046</v>
      </c>
      <c r="I104" s="51">
        <v>0</v>
      </c>
    </row>
    <row r="105" spans="1:9" x14ac:dyDescent="0.5">
      <c r="A105" s="51" t="s">
        <v>482</v>
      </c>
      <c r="B105" s="51">
        <v>100</v>
      </c>
      <c r="C105" s="51">
        <v>201069526</v>
      </c>
      <c r="D105" s="51">
        <v>201069526</v>
      </c>
      <c r="E105" s="51">
        <v>0</v>
      </c>
      <c r="F105" s="51">
        <v>100</v>
      </c>
      <c r="G105" s="51">
        <v>201069526</v>
      </c>
      <c r="H105" s="51">
        <v>201069526</v>
      </c>
      <c r="I105" s="51">
        <v>0</v>
      </c>
    </row>
    <row r="106" spans="1:9" x14ac:dyDescent="0.5">
      <c r="A106" s="51" t="s">
        <v>483</v>
      </c>
      <c r="B106" s="51">
        <v>100</v>
      </c>
      <c r="C106" s="51">
        <v>214222624</v>
      </c>
      <c r="D106" s="51">
        <v>214222624</v>
      </c>
      <c r="E106" s="51">
        <v>0</v>
      </c>
      <c r="F106" s="51">
        <v>100</v>
      </c>
      <c r="G106" s="51">
        <v>214222624</v>
      </c>
      <c r="H106" s="51">
        <v>214222624</v>
      </c>
      <c r="I106" s="51">
        <v>0</v>
      </c>
    </row>
    <row r="107" spans="1:9" x14ac:dyDescent="0.5">
      <c r="A107" s="51" t="s">
        <v>215</v>
      </c>
      <c r="B107" s="51">
        <v>0</v>
      </c>
      <c r="C107" s="51">
        <v>0</v>
      </c>
      <c r="D107" s="51">
        <v>0</v>
      </c>
      <c r="E107" s="51">
        <v>0</v>
      </c>
      <c r="F107" s="51">
        <v>243774886</v>
      </c>
      <c r="G107" s="51">
        <v>290496582234</v>
      </c>
      <c r="H107" s="51">
        <v>221147359997</v>
      </c>
      <c r="I107" s="51">
        <v>69349222237</v>
      </c>
    </row>
    <row r="108" spans="1:9" x14ac:dyDescent="0.5">
      <c r="A108" s="51" t="s">
        <v>308</v>
      </c>
      <c r="B108" s="51">
        <v>0</v>
      </c>
      <c r="C108" s="51">
        <v>0</v>
      </c>
      <c r="D108" s="51">
        <v>0</v>
      </c>
      <c r="E108" s="51">
        <v>0</v>
      </c>
      <c r="F108" s="51">
        <v>94311196</v>
      </c>
      <c r="G108" s="51">
        <v>305900392744</v>
      </c>
      <c r="H108" s="51">
        <v>181532050377</v>
      </c>
      <c r="I108" s="51">
        <v>124368342367</v>
      </c>
    </row>
    <row r="109" spans="1:9" x14ac:dyDescent="0.5">
      <c r="A109" s="51" t="s">
        <v>270</v>
      </c>
      <c r="B109" s="51">
        <v>0</v>
      </c>
      <c r="C109" s="51">
        <v>0</v>
      </c>
      <c r="D109" s="51">
        <v>0</v>
      </c>
      <c r="E109" s="51">
        <v>0</v>
      </c>
      <c r="F109" s="51">
        <v>5000</v>
      </c>
      <c r="G109" s="51">
        <v>4097027500</v>
      </c>
      <c r="H109" s="51">
        <v>4084989125</v>
      </c>
      <c r="I109" s="51">
        <v>12038375</v>
      </c>
    </row>
    <row r="110" spans="1:9" x14ac:dyDescent="0.5">
      <c r="A110" s="51" t="s">
        <v>206</v>
      </c>
      <c r="B110" s="51">
        <v>80702332</v>
      </c>
      <c r="C110" s="51">
        <v>139831490930</v>
      </c>
      <c r="D110" s="51">
        <v>131859197907</v>
      </c>
      <c r="E110" s="51">
        <v>7972293023</v>
      </c>
      <c r="F110" s="51">
        <v>80702332</v>
      </c>
      <c r="G110" s="51">
        <v>139831490930</v>
      </c>
      <c r="H110" s="51">
        <v>131859197907</v>
      </c>
      <c r="I110" s="51">
        <v>7972293023</v>
      </c>
    </row>
    <row r="111" spans="1:9" x14ac:dyDescent="0.5">
      <c r="A111" s="51" t="s">
        <v>202</v>
      </c>
      <c r="B111" s="51">
        <v>59810833</v>
      </c>
      <c r="C111" s="51">
        <v>261473523359</v>
      </c>
      <c r="D111" s="51">
        <v>197923352966</v>
      </c>
      <c r="E111" s="51">
        <v>63550170393</v>
      </c>
      <c r="F111" s="51">
        <v>59810833</v>
      </c>
      <c r="G111" s="51">
        <v>261473523359</v>
      </c>
      <c r="H111" s="51">
        <v>197923352966</v>
      </c>
      <c r="I111" s="51">
        <v>63550170393</v>
      </c>
    </row>
    <row r="112" spans="1:9" x14ac:dyDescent="0.5">
      <c r="A112" s="51" t="s">
        <v>298</v>
      </c>
      <c r="B112" s="51">
        <v>0</v>
      </c>
      <c r="C112" s="51">
        <v>0</v>
      </c>
      <c r="D112" s="51">
        <v>0</v>
      </c>
      <c r="E112" s="51">
        <v>0</v>
      </c>
      <c r="F112" s="51">
        <v>10000</v>
      </c>
      <c r="G112" s="51">
        <v>10000000000</v>
      </c>
      <c r="H112" s="51">
        <v>9692967500</v>
      </c>
      <c r="I112" s="51">
        <v>307032500</v>
      </c>
    </row>
    <row r="113" spans="1:9" x14ac:dyDescent="0.5">
      <c r="A113" s="51" t="s">
        <v>484</v>
      </c>
      <c r="B113" s="51">
        <v>0</v>
      </c>
      <c r="C113" s="51">
        <v>0</v>
      </c>
      <c r="D113" s="51">
        <v>0</v>
      </c>
      <c r="E113" s="51">
        <v>0</v>
      </c>
      <c r="F113" s="51">
        <v>1932</v>
      </c>
      <c r="G113" s="51">
        <v>323542</v>
      </c>
      <c r="H113" s="51">
        <v>831259998</v>
      </c>
      <c r="I113" s="51">
        <v>-830936456</v>
      </c>
    </row>
    <row r="114" spans="1:9" x14ac:dyDescent="0.5">
      <c r="A114" s="51" t="s">
        <v>485</v>
      </c>
      <c r="B114" s="51">
        <v>70003</v>
      </c>
      <c r="C114" s="51">
        <v>7606287804</v>
      </c>
      <c r="D114" s="51">
        <v>7606287804</v>
      </c>
      <c r="E114" s="51">
        <v>0</v>
      </c>
      <c r="F114" s="51">
        <v>109268</v>
      </c>
      <c r="G114" s="51">
        <v>16350697417</v>
      </c>
      <c r="H114" s="51">
        <v>16137014397</v>
      </c>
      <c r="I114" s="51">
        <v>213683020</v>
      </c>
    </row>
    <row r="115" spans="1:9" x14ac:dyDescent="0.5">
      <c r="A115" s="51" t="s">
        <v>486</v>
      </c>
      <c r="B115" s="51">
        <v>0</v>
      </c>
      <c r="C115" s="51">
        <v>0</v>
      </c>
      <c r="D115" s="51">
        <v>0</v>
      </c>
      <c r="E115" s="51">
        <v>0</v>
      </c>
      <c r="F115" s="51">
        <v>41511</v>
      </c>
      <c r="G115" s="51">
        <v>5188336516</v>
      </c>
      <c r="H115" s="51">
        <v>-6233484</v>
      </c>
      <c r="I115" s="51">
        <v>5194570000</v>
      </c>
    </row>
    <row r="116" spans="1:9" x14ac:dyDescent="0.5">
      <c r="A116" s="51" t="s">
        <v>487</v>
      </c>
      <c r="B116" s="51">
        <v>0</v>
      </c>
      <c r="C116" s="51">
        <v>0</v>
      </c>
      <c r="D116" s="51">
        <v>0</v>
      </c>
      <c r="E116" s="51">
        <v>0</v>
      </c>
      <c r="F116" s="51">
        <v>26357</v>
      </c>
      <c r="G116" s="51">
        <v>938692216</v>
      </c>
      <c r="H116" s="51">
        <v>938692216</v>
      </c>
      <c r="I116" s="51">
        <v>0</v>
      </c>
    </row>
    <row r="117" spans="1:9" x14ac:dyDescent="0.5">
      <c r="A117" s="51" t="s">
        <v>488</v>
      </c>
      <c r="B117" s="51">
        <v>0</v>
      </c>
      <c r="C117" s="51">
        <v>0</v>
      </c>
      <c r="D117" s="51">
        <v>0</v>
      </c>
      <c r="E117" s="51">
        <v>0</v>
      </c>
      <c r="F117" s="51">
        <v>20044</v>
      </c>
      <c r="G117" s="51">
        <v>3605218540</v>
      </c>
      <c r="H117" s="51">
        <v>3605218540</v>
      </c>
      <c r="I117" s="51">
        <v>0</v>
      </c>
    </row>
    <row r="118" spans="1:9" x14ac:dyDescent="0.5">
      <c r="A118" s="51" t="s">
        <v>489</v>
      </c>
      <c r="B118" s="51">
        <v>10000</v>
      </c>
      <c r="C118" s="51">
        <v>898920000</v>
      </c>
      <c r="D118" s="51">
        <v>898920000</v>
      </c>
      <c r="E118" s="51">
        <v>0</v>
      </c>
      <c r="F118" s="51">
        <v>23991</v>
      </c>
      <c r="G118" s="51">
        <v>3259197940</v>
      </c>
      <c r="H118" s="51">
        <v>3010650825</v>
      </c>
      <c r="I118" s="51">
        <v>248547115</v>
      </c>
    </row>
    <row r="119" spans="1:9" x14ac:dyDescent="0.5">
      <c r="A119" s="51" t="s">
        <v>210</v>
      </c>
      <c r="B119" s="51">
        <v>4965742</v>
      </c>
      <c r="C119" s="51">
        <v>2039677655330</v>
      </c>
      <c r="D119" s="51">
        <v>1061303852223</v>
      </c>
      <c r="E119" s="51">
        <v>978373803107</v>
      </c>
      <c r="F119" s="51">
        <v>35178992</v>
      </c>
      <c r="G119" s="51">
        <v>9471209284147</v>
      </c>
      <c r="H119" s="51">
        <v>7114411510926</v>
      </c>
      <c r="I119" s="51">
        <v>2356797773221</v>
      </c>
    </row>
    <row r="120" spans="1:9" x14ac:dyDescent="0.5">
      <c r="A120" s="51" t="s">
        <v>212</v>
      </c>
      <c r="B120" s="51">
        <v>0</v>
      </c>
      <c r="C120" s="51">
        <v>0</v>
      </c>
      <c r="D120" s="51">
        <v>0</v>
      </c>
      <c r="E120" s="51">
        <v>0</v>
      </c>
      <c r="F120" s="51">
        <v>8500000</v>
      </c>
      <c r="G120" s="51">
        <v>286680105631</v>
      </c>
      <c r="H120" s="51">
        <v>270068679813</v>
      </c>
      <c r="I120" s="51">
        <v>16611425818</v>
      </c>
    </row>
    <row r="121" spans="1:9" x14ac:dyDescent="0.5">
      <c r="A121" s="51" t="s">
        <v>228</v>
      </c>
      <c r="B121" s="51">
        <v>2170000</v>
      </c>
      <c r="C121" s="51">
        <v>248016520183</v>
      </c>
      <c r="D121" s="51">
        <v>234795973003</v>
      </c>
      <c r="E121" s="51">
        <v>13220547180</v>
      </c>
      <c r="F121" s="51">
        <v>16370000</v>
      </c>
      <c r="G121" s="51">
        <v>1722211125248</v>
      </c>
      <c r="H121" s="51">
        <v>1546831246034</v>
      </c>
      <c r="I121" s="51">
        <v>175379879214</v>
      </c>
    </row>
    <row r="122" spans="1:9" x14ac:dyDescent="0.5">
      <c r="A122" s="51" t="s">
        <v>239</v>
      </c>
      <c r="B122" s="51">
        <v>146922</v>
      </c>
      <c r="C122" s="51">
        <v>3943401037</v>
      </c>
      <c r="D122" s="51">
        <v>3899734014</v>
      </c>
      <c r="E122" s="51">
        <v>43667023</v>
      </c>
      <c r="F122" s="51">
        <v>21846922</v>
      </c>
      <c r="G122" s="51">
        <v>572612164479</v>
      </c>
      <c r="H122" s="51">
        <v>465829189507</v>
      </c>
      <c r="I122" s="51">
        <v>106782974972</v>
      </c>
    </row>
    <row r="123" spans="1:9" x14ac:dyDescent="0.5">
      <c r="A123" s="51" t="s">
        <v>291</v>
      </c>
      <c r="B123" s="51">
        <v>0</v>
      </c>
      <c r="C123" s="51">
        <v>0</v>
      </c>
      <c r="D123" s="51">
        <v>0</v>
      </c>
      <c r="E123" s="51">
        <v>0</v>
      </c>
      <c r="F123" s="51">
        <v>5000</v>
      </c>
      <c r="G123" s="51">
        <v>4097027500</v>
      </c>
      <c r="H123" s="51">
        <v>4115010875</v>
      </c>
      <c r="I123" s="51">
        <v>-17983375</v>
      </c>
    </row>
    <row r="124" spans="1:9" x14ac:dyDescent="0.5">
      <c r="A124" s="51" t="s">
        <v>273</v>
      </c>
      <c r="B124" s="51">
        <v>0</v>
      </c>
      <c r="C124" s="51">
        <v>0</v>
      </c>
      <c r="D124" s="51">
        <v>0</v>
      </c>
      <c r="E124" s="51">
        <v>0</v>
      </c>
      <c r="F124" s="51">
        <v>10000</v>
      </c>
      <c r="G124" s="51">
        <v>10000000000</v>
      </c>
      <c r="H124" s="51">
        <v>9672007125</v>
      </c>
      <c r="I124" s="51">
        <v>327992875</v>
      </c>
    </row>
    <row r="125" spans="1:9" x14ac:dyDescent="0.5">
      <c r="A125" s="51" t="s">
        <v>302</v>
      </c>
      <c r="B125" s="51">
        <v>23080</v>
      </c>
      <c r="C125" s="51">
        <v>542740968686</v>
      </c>
      <c r="D125" s="51">
        <v>314947729393</v>
      </c>
      <c r="E125" s="51">
        <v>227793239293</v>
      </c>
      <c r="F125" s="51">
        <v>206617</v>
      </c>
      <c r="G125" s="51">
        <v>4303677824469</v>
      </c>
      <c r="H125" s="51">
        <v>2413956924134</v>
      </c>
      <c r="I125" s="51">
        <v>1889720900335</v>
      </c>
    </row>
    <row r="126" spans="1:9" x14ac:dyDescent="0.5">
      <c r="A126" s="51" t="s">
        <v>490</v>
      </c>
      <c r="B126" s="51">
        <v>0</v>
      </c>
      <c r="C126" s="51">
        <v>0</v>
      </c>
      <c r="D126" s="51">
        <v>0</v>
      </c>
      <c r="E126" s="51">
        <v>0</v>
      </c>
      <c r="F126" s="51">
        <v>10000</v>
      </c>
      <c r="G126" s="51">
        <v>9988</v>
      </c>
      <c r="H126" s="51">
        <v>2601569988</v>
      </c>
      <c r="I126" s="51">
        <v>-2601560000</v>
      </c>
    </row>
    <row r="127" spans="1:9" x14ac:dyDescent="0.5">
      <c r="A127" s="51" t="s">
        <v>491</v>
      </c>
      <c r="B127" s="51">
        <v>0</v>
      </c>
      <c r="C127" s="51">
        <v>0</v>
      </c>
      <c r="D127" s="51">
        <v>0</v>
      </c>
      <c r="E127" s="51">
        <v>0</v>
      </c>
      <c r="F127" s="51">
        <v>10008</v>
      </c>
      <c r="G127" s="51">
        <v>4348195896</v>
      </c>
      <c r="H127" s="51">
        <v>-15257197426</v>
      </c>
      <c r="I127" s="51">
        <v>19605393322</v>
      </c>
    </row>
    <row r="128" spans="1:9" x14ac:dyDescent="0.5">
      <c r="A128" s="51" t="s">
        <v>492</v>
      </c>
      <c r="B128" s="51">
        <v>0</v>
      </c>
      <c r="C128" s="51">
        <v>0</v>
      </c>
      <c r="D128" s="51">
        <v>0</v>
      </c>
      <c r="E128" s="51">
        <v>0</v>
      </c>
      <c r="F128" s="51">
        <v>19989</v>
      </c>
      <c r="G128" s="51">
        <v>2196261320</v>
      </c>
      <c r="H128" s="51">
        <v>2027632752</v>
      </c>
      <c r="I128" s="51">
        <v>168628568</v>
      </c>
    </row>
    <row r="129" spans="1:9" x14ac:dyDescent="0.5">
      <c r="A129" s="51" t="s">
        <v>493</v>
      </c>
      <c r="B129" s="51">
        <v>10002</v>
      </c>
      <c r="C129" s="51">
        <v>1798339400</v>
      </c>
      <c r="D129" s="51">
        <v>1798339400</v>
      </c>
      <c r="E129" s="51">
        <v>0</v>
      </c>
      <c r="F129" s="51">
        <v>25002</v>
      </c>
      <c r="G129" s="51">
        <v>7691259400</v>
      </c>
      <c r="H129" s="51">
        <v>7691259400</v>
      </c>
      <c r="I129" s="51">
        <v>0</v>
      </c>
    </row>
    <row r="130" spans="1:9" x14ac:dyDescent="0.5">
      <c r="A130" s="51" t="s">
        <v>494</v>
      </c>
      <c r="B130" s="51">
        <v>2848</v>
      </c>
      <c r="C130" s="51">
        <v>1006630224</v>
      </c>
      <c r="D130" s="51">
        <v>1006630224</v>
      </c>
      <c r="E130" s="51">
        <v>0</v>
      </c>
      <c r="F130" s="51">
        <v>3144</v>
      </c>
      <c r="G130" s="51">
        <v>1172578687</v>
      </c>
      <c r="H130" s="51">
        <v>1172578687</v>
      </c>
      <c r="I130" s="51">
        <v>0</v>
      </c>
    </row>
    <row r="131" spans="1:9" x14ac:dyDescent="0.5">
      <c r="A131" s="51" t="s">
        <v>162</v>
      </c>
      <c r="B131" s="51">
        <v>0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-23532008318</v>
      </c>
      <c r="I131" s="51">
        <v>23532008318</v>
      </c>
    </row>
    <row r="132" spans="1:9" x14ac:dyDescent="0.5">
      <c r="A132" s="51" t="s">
        <v>160</v>
      </c>
      <c r="B132" s="51">
        <v>0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-3151707840</v>
      </c>
      <c r="I132" s="51">
        <v>3151707840</v>
      </c>
    </row>
    <row r="133" spans="1:9" x14ac:dyDescent="0.5">
      <c r="A133" s="51" t="s">
        <v>166</v>
      </c>
      <c r="B133" s="51">
        <v>0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-593643600</v>
      </c>
      <c r="I133" s="51">
        <v>593643600</v>
      </c>
    </row>
    <row r="134" spans="1:9" x14ac:dyDescent="0.5">
      <c r="A134" s="51" t="s">
        <v>168</v>
      </c>
      <c r="B134" s="51">
        <v>0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-549518281</v>
      </c>
      <c r="I134" s="51">
        <v>549518281</v>
      </c>
    </row>
    <row r="135" spans="1:9" x14ac:dyDescent="0.5">
      <c r="A135" s="51" t="s">
        <v>159</v>
      </c>
      <c r="B135" s="51">
        <v>0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-7578272605</v>
      </c>
      <c r="I135" s="51">
        <v>7578272605</v>
      </c>
    </row>
    <row r="136" spans="1:9" x14ac:dyDescent="0.5">
      <c r="A136" s="51" t="s">
        <v>165</v>
      </c>
      <c r="B136" s="51">
        <v>0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-1499527013</v>
      </c>
      <c r="I136" s="51">
        <v>1499527013</v>
      </c>
    </row>
    <row r="137" spans="1:9" x14ac:dyDescent="0.5">
      <c r="A137" s="51" t="s">
        <v>172</v>
      </c>
      <c r="B137" s="51">
        <v>0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-509514108</v>
      </c>
      <c r="I137" s="51">
        <v>509514108</v>
      </c>
    </row>
    <row r="138" spans="1:9" x14ac:dyDescent="0.5">
      <c r="A138" s="51" t="s">
        <v>170</v>
      </c>
      <c r="B138" s="51">
        <v>0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-1862531810</v>
      </c>
      <c r="I138" s="51">
        <v>1862531810</v>
      </c>
    </row>
    <row r="139" spans="1:9" x14ac:dyDescent="0.5">
      <c r="A139" s="51" t="s">
        <v>163</v>
      </c>
      <c r="B139" s="51">
        <v>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-13856510304</v>
      </c>
      <c r="I139" s="51">
        <v>13856510304</v>
      </c>
    </row>
    <row r="140" spans="1:9" ht="17.399999999999999" thickBot="1" x14ac:dyDescent="0.55000000000000004">
      <c r="A140" s="51" t="s">
        <v>2</v>
      </c>
      <c r="B140" s="53">
        <f t="shared" ref="B140:I140" si="0">SUM(B7:B139)</f>
        <v>9950107725</v>
      </c>
      <c r="C140" s="53">
        <f t="shared" si="0"/>
        <v>37347936478936</v>
      </c>
      <c r="D140" s="53">
        <f t="shared" si="0"/>
        <v>32586437283078</v>
      </c>
      <c r="E140" s="53">
        <f t="shared" si="0"/>
        <v>4761499195858</v>
      </c>
      <c r="F140" s="53">
        <f t="shared" si="0"/>
        <v>28300228108</v>
      </c>
      <c r="G140" s="53">
        <f t="shared" si="0"/>
        <v>227991576667982</v>
      </c>
      <c r="H140" s="53">
        <f t="shared" si="0"/>
        <v>206531210577209</v>
      </c>
      <c r="I140" s="53">
        <f t="shared" si="0"/>
        <v>21460366090773</v>
      </c>
    </row>
    <row r="141" spans="1:9" ht="17.399999999999999" thickTop="1" x14ac:dyDescent="0.5"/>
    <row r="143" spans="1:9" x14ac:dyDescent="0.5">
      <c r="I143" s="90" t="b">
        <f>I140=('درآمد سرمایه گذاری در اوراق بها'!J46+'درآمد سرمایه گذاری در سهام '!I48+'درآمد سرمایه گذاری در صندوق'!I39+'درآمد سرمایه گذاری در گواهی سپر'!F12+'درآمد سرمایه گذاری مشتقه '!I81)</f>
        <v>1</v>
      </c>
    </row>
    <row r="144" spans="1:9" x14ac:dyDescent="0.5">
      <c r="I144" s="91"/>
    </row>
  </sheetData>
  <mergeCells count="7">
    <mergeCell ref="A1:I1"/>
    <mergeCell ref="A2:I2"/>
    <mergeCell ref="A3:I3"/>
    <mergeCell ref="B5:E5"/>
    <mergeCell ref="F5:I5"/>
    <mergeCell ref="A4:E4"/>
    <mergeCell ref="F4:I4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36"/>
  <sheetViews>
    <sheetView rightToLeft="1" zoomScale="85" zoomScaleNormal="85" zoomScaleSheetLayoutView="100" workbookViewId="0">
      <pane ySplit="6" topLeftCell="A7" activePane="bottomLeft" state="frozen"/>
      <selection pane="bottomLeft" activeCell="J139" sqref="J139"/>
    </sheetView>
  </sheetViews>
  <sheetFormatPr defaultRowHeight="16.8" x14ac:dyDescent="0.5"/>
  <cols>
    <col min="1" max="1" width="32.5546875" style="8" customWidth="1"/>
    <col min="2" max="2" width="21.5546875" style="8" customWidth="1"/>
    <col min="3" max="3" width="20.6640625" style="8" customWidth="1"/>
    <col min="4" max="4" width="23" style="8" customWidth="1"/>
    <col min="5" max="5" width="18.6640625" style="8" customWidth="1"/>
    <col min="6" max="6" width="24.33203125" style="8" customWidth="1"/>
    <col min="7" max="7" width="21.5546875" style="8" customWidth="1"/>
    <col min="8" max="8" width="28.6640625" style="8" customWidth="1"/>
    <col min="9" max="9" width="25.6640625" style="8" customWidth="1"/>
    <col min="10" max="16384" width="8.88671875" style="8"/>
  </cols>
  <sheetData>
    <row r="1" spans="1:9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</row>
    <row r="2" spans="1:9" ht="20.399999999999999" x14ac:dyDescent="0.65">
      <c r="A2" s="109" t="s">
        <v>71</v>
      </c>
      <c r="B2" s="109"/>
      <c r="C2" s="109"/>
      <c r="D2" s="109"/>
      <c r="E2" s="109"/>
      <c r="F2" s="109"/>
      <c r="G2" s="109"/>
      <c r="H2" s="109"/>
      <c r="I2" s="109"/>
    </row>
    <row r="3" spans="1:9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</row>
    <row r="4" spans="1:9" ht="20.399999999999999" x14ac:dyDescent="0.5">
      <c r="A4" s="110" t="s">
        <v>55</v>
      </c>
      <c r="B4" s="110"/>
      <c r="C4" s="110"/>
      <c r="D4" s="110"/>
    </row>
    <row r="5" spans="1:9" ht="16.5" customHeight="1" thickBot="1" x14ac:dyDescent="0.55000000000000004">
      <c r="B5" s="136" t="s">
        <v>99</v>
      </c>
      <c r="C5" s="136"/>
      <c r="D5" s="136"/>
      <c r="E5" s="136"/>
      <c r="F5" s="124" t="s">
        <v>120</v>
      </c>
      <c r="G5" s="124"/>
      <c r="H5" s="124"/>
      <c r="I5" s="124"/>
    </row>
    <row r="6" spans="1:9" ht="53.25" customHeight="1" thickBot="1" x14ac:dyDescent="0.55000000000000004">
      <c r="A6" s="25" t="s">
        <v>44</v>
      </c>
      <c r="B6" s="15" t="s">
        <v>3</v>
      </c>
      <c r="C6" s="17" t="s">
        <v>25</v>
      </c>
      <c r="D6" s="15" t="s">
        <v>56</v>
      </c>
      <c r="E6" s="19" t="s">
        <v>57</v>
      </c>
      <c r="F6" s="15" t="s">
        <v>3</v>
      </c>
      <c r="G6" s="17" t="s">
        <v>25</v>
      </c>
      <c r="H6" s="15" t="s">
        <v>56</v>
      </c>
      <c r="I6" s="19" t="s">
        <v>57</v>
      </c>
    </row>
    <row r="7" spans="1:9" x14ac:dyDescent="0.5">
      <c r="A7" s="51" t="s">
        <v>228</v>
      </c>
      <c r="B7" s="51">
        <v>2000000</v>
      </c>
      <c r="C7" s="51">
        <v>229487345325</v>
      </c>
      <c r="D7" s="51">
        <v>230513017446</v>
      </c>
      <c r="E7" s="51">
        <v>-1025672121</v>
      </c>
      <c r="F7" s="51">
        <v>2000000</v>
      </c>
      <c r="G7" s="51">
        <v>229487345325</v>
      </c>
      <c r="H7" s="51">
        <v>214839192750</v>
      </c>
      <c r="I7" s="51">
        <v>14648152575</v>
      </c>
    </row>
    <row r="8" spans="1:9" x14ac:dyDescent="0.5">
      <c r="A8" s="51" t="s">
        <v>300</v>
      </c>
      <c r="B8" s="51">
        <v>5000</v>
      </c>
      <c r="C8" s="51">
        <v>4236926000</v>
      </c>
      <c r="D8" s="51">
        <v>4236926000</v>
      </c>
      <c r="E8" s="51">
        <v>0</v>
      </c>
      <c r="F8" s="51">
        <v>5000</v>
      </c>
      <c r="G8" s="51">
        <v>4236926000</v>
      </c>
      <c r="H8" s="51">
        <v>4273095750</v>
      </c>
      <c r="I8" s="51">
        <v>-36169750</v>
      </c>
    </row>
    <row r="9" spans="1:9" x14ac:dyDescent="0.5">
      <c r="A9" s="51" t="s">
        <v>276</v>
      </c>
      <c r="B9" s="51">
        <v>5000</v>
      </c>
      <c r="C9" s="51">
        <v>4716578000</v>
      </c>
      <c r="D9" s="51">
        <v>4716578000</v>
      </c>
      <c r="E9" s="51">
        <v>0</v>
      </c>
      <c r="F9" s="51">
        <v>5000</v>
      </c>
      <c r="G9" s="51">
        <v>4716578000</v>
      </c>
      <c r="H9" s="51">
        <v>4578316875</v>
      </c>
      <c r="I9" s="51">
        <v>138261125</v>
      </c>
    </row>
    <row r="10" spans="1:9" x14ac:dyDescent="0.5">
      <c r="A10" s="51" t="s">
        <v>206</v>
      </c>
      <c r="B10" s="51">
        <v>0</v>
      </c>
      <c r="C10" s="51">
        <v>0</v>
      </c>
      <c r="D10" s="51">
        <v>-10358925338</v>
      </c>
      <c r="E10" s="51">
        <v>10358925338</v>
      </c>
      <c r="F10" s="51">
        <v>0</v>
      </c>
      <c r="G10" s="51">
        <v>0</v>
      </c>
      <c r="H10" s="51">
        <v>0</v>
      </c>
      <c r="I10" s="51">
        <v>0</v>
      </c>
    </row>
    <row r="11" spans="1:9" x14ac:dyDescent="0.5">
      <c r="A11" s="51" t="s">
        <v>219</v>
      </c>
      <c r="B11" s="51">
        <v>11235488722</v>
      </c>
      <c r="C11" s="51">
        <v>6534084754832</v>
      </c>
      <c r="D11" s="51">
        <v>5192952335889</v>
      </c>
      <c r="E11" s="51">
        <v>1341132418943</v>
      </c>
      <c r="F11" s="51">
        <v>11235488722</v>
      </c>
      <c r="G11" s="51">
        <v>6534084754832</v>
      </c>
      <c r="H11" s="51">
        <v>4935054385802</v>
      </c>
      <c r="I11" s="51">
        <v>1599030369030</v>
      </c>
    </row>
    <row r="12" spans="1:9" x14ac:dyDescent="0.5">
      <c r="A12" s="51" t="s">
        <v>215</v>
      </c>
      <c r="B12" s="51">
        <v>786519511</v>
      </c>
      <c r="C12" s="51">
        <v>1112865206739</v>
      </c>
      <c r="D12" s="51">
        <v>799282426027</v>
      </c>
      <c r="E12" s="51">
        <v>313582780712</v>
      </c>
      <c r="F12" s="51">
        <v>786519511</v>
      </c>
      <c r="G12" s="51">
        <v>1112865206739</v>
      </c>
      <c r="H12" s="51">
        <v>726929261239</v>
      </c>
      <c r="I12" s="51">
        <v>385935945500</v>
      </c>
    </row>
    <row r="13" spans="1:9" x14ac:dyDescent="0.5">
      <c r="A13" s="51" t="s">
        <v>130</v>
      </c>
      <c r="B13" s="51">
        <v>17000218783</v>
      </c>
      <c r="C13" s="51">
        <v>32972346615063</v>
      </c>
      <c r="D13" s="51">
        <v>21527797985107</v>
      </c>
      <c r="E13" s="51">
        <v>11444548629956</v>
      </c>
      <c r="F13" s="51">
        <v>17000218783</v>
      </c>
      <c r="G13" s="51">
        <v>32972346615063</v>
      </c>
      <c r="H13" s="51">
        <v>22468733903168</v>
      </c>
      <c r="I13" s="51">
        <v>10503612711895</v>
      </c>
    </row>
    <row r="14" spans="1:9" x14ac:dyDescent="0.5">
      <c r="A14" s="51" t="s">
        <v>211</v>
      </c>
      <c r="B14" s="51">
        <v>38895630</v>
      </c>
      <c r="C14" s="51">
        <v>202220158678</v>
      </c>
      <c r="D14" s="51">
        <v>115820886577</v>
      </c>
      <c r="E14" s="51">
        <v>86399272101</v>
      </c>
      <c r="F14" s="51">
        <v>38895630</v>
      </c>
      <c r="G14" s="51">
        <v>202220158678</v>
      </c>
      <c r="H14" s="51">
        <v>91257530766</v>
      </c>
      <c r="I14" s="51">
        <v>110962627912</v>
      </c>
    </row>
    <row r="15" spans="1:9" x14ac:dyDescent="0.5">
      <c r="A15" s="51" t="s">
        <v>303</v>
      </c>
      <c r="B15" s="51">
        <v>524473432</v>
      </c>
      <c r="C15" s="51">
        <v>1219522134510</v>
      </c>
      <c r="D15" s="51">
        <v>881194637429</v>
      </c>
      <c r="E15" s="51">
        <v>338327497081</v>
      </c>
      <c r="F15" s="51">
        <v>524473432</v>
      </c>
      <c r="G15" s="51">
        <v>1219522134510</v>
      </c>
      <c r="H15" s="51">
        <v>713035811234</v>
      </c>
      <c r="I15" s="51">
        <v>506486323276</v>
      </c>
    </row>
    <row r="16" spans="1:9" x14ac:dyDescent="0.5">
      <c r="A16" s="51" t="s">
        <v>231</v>
      </c>
      <c r="B16" s="51">
        <v>6791125937</v>
      </c>
      <c r="C16" s="51">
        <v>9778575105736</v>
      </c>
      <c r="D16" s="51">
        <v>8402193768225</v>
      </c>
      <c r="E16" s="51">
        <v>1376381337511</v>
      </c>
      <c r="F16" s="51">
        <v>6791125937</v>
      </c>
      <c r="G16" s="51">
        <v>9778575105736</v>
      </c>
      <c r="H16" s="51">
        <v>9357161487073</v>
      </c>
      <c r="I16" s="51">
        <v>421413618663</v>
      </c>
    </row>
    <row r="17" spans="1:9" x14ac:dyDescent="0.5">
      <c r="A17" s="51" t="s">
        <v>204</v>
      </c>
      <c r="B17" s="51">
        <v>1800358351</v>
      </c>
      <c r="C17" s="51">
        <v>4961614636926</v>
      </c>
      <c r="D17" s="51">
        <v>3497236712902</v>
      </c>
      <c r="E17" s="51">
        <v>1464377924024</v>
      </c>
      <c r="F17" s="51">
        <v>1800358351</v>
      </c>
      <c r="G17" s="51">
        <v>4961614636926</v>
      </c>
      <c r="H17" s="51">
        <v>3428122361060</v>
      </c>
      <c r="I17" s="51">
        <v>1533492275866</v>
      </c>
    </row>
    <row r="18" spans="1:9" x14ac:dyDescent="0.5">
      <c r="A18" s="51" t="s">
        <v>248</v>
      </c>
      <c r="B18" s="51">
        <v>220690469</v>
      </c>
      <c r="C18" s="51">
        <v>760582944896</v>
      </c>
      <c r="D18" s="51">
        <v>683399984411</v>
      </c>
      <c r="E18" s="51">
        <v>77182960485</v>
      </c>
      <c r="F18" s="51">
        <v>220690469</v>
      </c>
      <c r="G18" s="51">
        <v>760582944896</v>
      </c>
      <c r="H18" s="51">
        <v>332327775575</v>
      </c>
      <c r="I18" s="51">
        <v>428255169321</v>
      </c>
    </row>
    <row r="19" spans="1:9" x14ac:dyDescent="0.5">
      <c r="A19" s="51" t="s">
        <v>308</v>
      </c>
      <c r="B19" s="51">
        <v>184000000</v>
      </c>
      <c r="C19" s="51">
        <v>1020423888000</v>
      </c>
      <c r="D19" s="51">
        <v>792129699350</v>
      </c>
      <c r="E19" s="51">
        <v>228294188650</v>
      </c>
      <c r="F19" s="51">
        <v>184000000</v>
      </c>
      <c r="G19" s="51">
        <v>1020423888000</v>
      </c>
      <c r="H19" s="51">
        <v>388162233710</v>
      </c>
      <c r="I19" s="51">
        <v>632261654290</v>
      </c>
    </row>
    <row r="20" spans="1:9" x14ac:dyDescent="0.5">
      <c r="A20" s="51" t="s">
        <v>240</v>
      </c>
      <c r="B20" s="51">
        <v>44658855</v>
      </c>
      <c r="C20" s="51">
        <v>96657564309</v>
      </c>
      <c r="D20" s="51">
        <v>67963744434</v>
      </c>
      <c r="E20" s="51">
        <v>28693819875</v>
      </c>
      <c r="F20" s="51">
        <v>44658855</v>
      </c>
      <c r="G20" s="51">
        <v>96657564309</v>
      </c>
      <c r="H20" s="51">
        <v>87765150059</v>
      </c>
      <c r="I20" s="51">
        <v>8892414250</v>
      </c>
    </row>
    <row r="21" spans="1:9" x14ac:dyDescent="0.5">
      <c r="A21" s="51" t="s">
        <v>213</v>
      </c>
      <c r="B21" s="51">
        <v>162887424</v>
      </c>
      <c r="C21" s="51">
        <v>143720284900</v>
      </c>
      <c r="D21" s="51">
        <v>100262395808</v>
      </c>
      <c r="E21" s="51">
        <v>43457889092</v>
      </c>
      <c r="F21" s="51">
        <v>162887424</v>
      </c>
      <c r="G21" s="51">
        <v>143720284900</v>
      </c>
      <c r="H21" s="51">
        <v>111123984192</v>
      </c>
      <c r="I21" s="51">
        <v>32596300708</v>
      </c>
    </row>
    <row r="22" spans="1:9" x14ac:dyDescent="0.5">
      <c r="A22" s="51" t="s">
        <v>232</v>
      </c>
      <c r="B22" s="51">
        <v>1396869590</v>
      </c>
      <c r="C22" s="51">
        <v>1662407291212</v>
      </c>
      <c r="D22" s="51">
        <v>1216106572244</v>
      </c>
      <c r="E22" s="51">
        <v>446300718968</v>
      </c>
      <c r="F22" s="51">
        <v>1396869590</v>
      </c>
      <c r="G22" s="51">
        <v>1662407291212</v>
      </c>
      <c r="H22" s="51">
        <v>1618079775743</v>
      </c>
      <c r="I22" s="51">
        <v>44327515469</v>
      </c>
    </row>
    <row r="23" spans="1:9" x14ac:dyDescent="0.5">
      <c r="A23" s="51" t="s">
        <v>209</v>
      </c>
      <c r="B23" s="51">
        <v>9774174971</v>
      </c>
      <c r="C23" s="51">
        <v>5723313506441</v>
      </c>
      <c r="D23" s="51">
        <v>4923586761974</v>
      </c>
      <c r="E23" s="51">
        <v>799726744467</v>
      </c>
      <c r="F23" s="51">
        <v>9774174971</v>
      </c>
      <c r="G23" s="51">
        <v>5723313506441</v>
      </c>
      <c r="H23" s="51">
        <v>4089486294645</v>
      </c>
      <c r="I23" s="51">
        <v>1633827211796</v>
      </c>
    </row>
    <row r="24" spans="1:9" x14ac:dyDescent="0.5">
      <c r="A24" s="51" t="s">
        <v>203</v>
      </c>
      <c r="B24" s="51">
        <v>71468632</v>
      </c>
      <c r="C24" s="51">
        <v>162753225799</v>
      </c>
      <c r="D24" s="51">
        <v>120404536506</v>
      </c>
      <c r="E24" s="51">
        <v>42348689293</v>
      </c>
      <c r="F24" s="51">
        <v>71468632</v>
      </c>
      <c r="G24" s="51">
        <v>162753225799</v>
      </c>
      <c r="H24" s="51">
        <v>142367730619</v>
      </c>
      <c r="I24" s="51">
        <v>20385495180</v>
      </c>
    </row>
    <row r="25" spans="1:9" x14ac:dyDescent="0.5">
      <c r="A25" s="51" t="s">
        <v>223</v>
      </c>
      <c r="B25" s="51">
        <v>8818365</v>
      </c>
      <c r="C25" s="51">
        <v>27280908780</v>
      </c>
      <c r="D25" s="51">
        <v>21923417650</v>
      </c>
      <c r="E25" s="51">
        <v>5357491130</v>
      </c>
      <c r="F25" s="51">
        <v>8818365</v>
      </c>
      <c r="G25" s="51">
        <v>27280908780</v>
      </c>
      <c r="H25" s="51">
        <v>22617300580</v>
      </c>
      <c r="I25" s="51">
        <v>4663608200</v>
      </c>
    </row>
    <row r="26" spans="1:9" x14ac:dyDescent="0.5">
      <c r="A26" s="51" t="s">
        <v>244</v>
      </c>
      <c r="B26" s="51">
        <v>54226537</v>
      </c>
      <c r="C26" s="51">
        <v>301812259314</v>
      </c>
      <c r="D26" s="51">
        <v>292559209026</v>
      </c>
      <c r="E26" s="51">
        <v>9253050288</v>
      </c>
      <c r="F26" s="51">
        <v>54226537</v>
      </c>
      <c r="G26" s="51">
        <v>301812259314</v>
      </c>
      <c r="H26" s="51">
        <v>272350364094</v>
      </c>
      <c r="I26" s="51">
        <v>29461895220</v>
      </c>
    </row>
    <row r="27" spans="1:9" x14ac:dyDescent="0.5">
      <c r="A27" s="51" t="s">
        <v>208</v>
      </c>
      <c r="B27" s="51">
        <v>105498559</v>
      </c>
      <c r="C27" s="51">
        <v>718953352249</v>
      </c>
      <c r="D27" s="51">
        <v>629347729168</v>
      </c>
      <c r="E27" s="51">
        <v>89605623081</v>
      </c>
      <c r="F27" s="51">
        <v>105498559</v>
      </c>
      <c r="G27" s="51">
        <v>718953352249</v>
      </c>
      <c r="H27" s="51">
        <v>661795501442</v>
      </c>
      <c r="I27" s="51">
        <v>57157850807</v>
      </c>
    </row>
    <row r="28" spans="1:9" x14ac:dyDescent="0.5">
      <c r="A28" s="51" t="s">
        <v>279</v>
      </c>
      <c r="B28" s="51">
        <v>0</v>
      </c>
      <c r="C28" s="51">
        <v>0</v>
      </c>
      <c r="D28" s="51">
        <v>1069364648</v>
      </c>
      <c r="E28" s="51">
        <v>-1069364648</v>
      </c>
      <c r="F28" s="51">
        <v>0</v>
      </c>
      <c r="G28" s="51">
        <v>0</v>
      </c>
      <c r="H28" s="51">
        <v>0</v>
      </c>
      <c r="I28" s="51">
        <v>0</v>
      </c>
    </row>
    <row r="29" spans="1:9" x14ac:dyDescent="0.5">
      <c r="A29" s="51" t="s">
        <v>229</v>
      </c>
      <c r="B29" s="51">
        <v>62278670</v>
      </c>
      <c r="C29" s="51">
        <v>720016583099</v>
      </c>
      <c r="D29" s="51">
        <v>579996072125</v>
      </c>
      <c r="E29" s="51">
        <v>140020510974</v>
      </c>
      <c r="F29" s="51">
        <v>62278670</v>
      </c>
      <c r="G29" s="51">
        <v>720016583099</v>
      </c>
      <c r="H29" s="51">
        <v>543901895962</v>
      </c>
      <c r="I29" s="51">
        <v>176114687137</v>
      </c>
    </row>
    <row r="30" spans="1:9" x14ac:dyDescent="0.5">
      <c r="A30" s="51" t="s">
        <v>254</v>
      </c>
      <c r="B30" s="51">
        <v>146000000</v>
      </c>
      <c r="C30" s="51">
        <v>2839820429924</v>
      </c>
      <c r="D30" s="51">
        <v>2792961524877</v>
      </c>
      <c r="E30" s="51">
        <v>46858905047</v>
      </c>
      <c r="F30" s="51">
        <v>146000000</v>
      </c>
      <c r="G30" s="51">
        <v>2839820429924</v>
      </c>
      <c r="H30" s="51">
        <v>2792961524877</v>
      </c>
      <c r="I30" s="51">
        <v>46858905047</v>
      </c>
    </row>
    <row r="31" spans="1:9" x14ac:dyDescent="0.5">
      <c r="A31" s="51" t="s">
        <v>249</v>
      </c>
      <c r="B31" s="51">
        <v>40000000</v>
      </c>
      <c r="C31" s="51">
        <v>674831064250</v>
      </c>
      <c r="D31" s="51">
        <v>655678129500</v>
      </c>
      <c r="E31" s="51">
        <v>19152934750</v>
      </c>
      <c r="F31" s="51">
        <v>40000000</v>
      </c>
      <c r="G31" s="51">
        <v>674831064250</v>
      </c>
      <c r="H31" s="51">
        <v>645517947000</v>
      </c>
      <c r="I31" s="51">
        <v>29313117250</v>
      </c>
    </row>
    <row r="32" spans="1:9" x14ac:dyDescent="0.5">
      <c r="A32" s="51" t="s">
        <v>230</v>
      </c>
      <c r="B32" s="51">
        <v>0</v>
      </c>
      <c r="C32" s="51">
        <v>0</v>
      </c>
      <c r="D32" s="51">
        <v>1198011092</v>
      </c>
      <c r="E32" s="51">
        <v>-1198011092</v>
      </c>
      <c r="F32" s="51">
        <v>0</v>
      </c>
      <c r="G32" s="51">
        <v>0</v>
      </c>
      <c r="H32" s="51">
        <v>0</v>
      </c>
      <c r="I32" s="51">
        <v>0</v>
      </c>
    </row>
    <row r="33" spans="1:9" x14ac:dyDescent="0.5">
      <c r="A33" s="51" t="s">
        <v>299</v>
      </c>
      <c r="B33" s="51">
        <v>85000</v>
      </c>
      <c r="C33" s="51">
        <v>76812320664</v>
      </c>
      <c r="D33" s="51">
        <v>76812320664</v>
      </c>
      <c r="E33" s="51">
        <v>0</v>
      </c>
      <c r="F33" s="51">
        <v>85000</v>
      </c>
      <c r="G33" s="51">
        <v>76812320664</v>
      </c>
      <c r="H33" s="51">
        <v>80905060945</v>
      </c>
      <c r="I33" s="51">
        <v>-4092740281</v>
      </c>
    </row>
    <row r="34" spans="1:9" x14ac:dyDescent="0.5">
      <c r="A34" s="51" t="s">
        <v>284</v>
      </c>
      <c r="B34" s="51">
        <v>10000</v>
      </c>
      <c r="C34" s="51">
        <v>8093637855</v>
      </c>
      <c r="D34" s="51">
        <v>8224664196</v>
      </c>
      <c r="E34" s="51">
        <v>-131026341</v>
      </c>
      <c r="F34" s="51">
        <v>10000</v>
      </c>
      <c r="G34" s="51">
        <v>8093637855</v>
      </c>
      <c r="H34" s="51">
        <v>8230717946</v>
      </c>
      <c r="I34" s="51">
        <v>-137080091</v>
      </c>
    </row>
    <row r="35" spans="1:9" x14ac:dyDescent="0.5">
      <c r="A35" s="51" t="s">
        <v>268</v>
      </c>
      <c r="B35" s="51">
        <v>15000</v>
      </c>
      <c r="C35" s="51">
        <v>13961320699</v>
      </c>
      <c r="D35" s="51">
        <v>14406048037</v>
      </c>
      <c r="E35" s="51">
        <v>-444727338</v>
      </c>
      <c r="F35" s="51">
        <v>15000</v>
      </c>
      <c r="G35" s="51">
        <v>13961320699</v>
      </c>
      <c r="H35" s="51">
        <v>14311314488</v>
      </c>
      <c r="I35" s="51">
        <v>-349993789</v>
      </c>
    </row>
    <row r="36" spans="1:9" x14ac:dyDescent="0.5">
      <c r="A36" s="51" t="s">
        <v>280</v>
      </c>
      <c r="B36" s="51">
        <v>4500</v>
      </c>
      <c r="C36" s="51">
        <v>4361835375</v>
      </c>
      <c r="D36" s="51">
        <v>4143788574</v>
      </c>
      <c r="E36" s="51">
        <v>218046801</v>
      </c>
      <c r="F36" s="51">
        <v>4500</v>
      </c>
      <c r="G36" s="51">
        <v>4361835375</v>
      </c>
      <c r="H36" s="51">
        <v>4278099375</v>
      </c>
      <c r="I36" s="51">
        <v>83736000</v>
      </c>
    </row>
    <row r="37" spans="1:9" x14ac:dyDescent="0.5">
      <c r="A37" s="51" t="s">
        <v>278</v>
      </c>
      <c r="B37" s="51">
        <v>5000</v>
      </c>
      <c r="C37" s="51">
        <v>4996375000</v>
      </c>
      <c r="D37" s="51">
        <v>4996375000</v>
      </c>
      <c r="E37" s="51">
        <v>0</v>
      </c>
      <c r="F37" s="51">
        <v>5000</v>
      </c>
      <c r="G37" s="51">
        <v>4996375000</v>
      </c>
      <c r="H37" s="51">
        <v>4778461875</v>
      </c>
      <c r="I37" s="51">
        <v>217913125</v>
      </c>
    </row>
    <row r="38" spans="1:9" x14ac:dyDescent="0.5">
      <c r="A38" s="51" t="s">
        <v>296</v>
      </c>
      <c r="B38" s="51">
        <v>2400</v>
      </c>
      <c r="C38" s="51">
        <v>2232780060</v>
      </c>
      <c r="D38" s="51">
        <v>2211195720</v>
      </c>
      <c r="E38" s="51">
        <v>21584340</v>
      </c>
      <c r="F38" s="51">
        <v>2400</v>
      </c>
      <c r="G38" s="51">
        <v>2232780060</v>
      </c>
      <c r="H38" s="51">
        <v>2233618200</v>
      </c>
      <c r="I38" s="51">
        <v>-838140</v>
      </c>
    </row>
    <row r="39" spans="1:9" x14ac:dyDescent="0.5">
      <c r="A39" s="51" t="s">
        <v>277</v>
      </c>
      <c r="B39" s="51">
        <v>10000</v>
      </c>
      <c r="C39" s="51">
        <v>8343946250</v>
      </c>
      <c r="D39" s="51">
        <v>8343946250</v>
      </c>
      <c r="E39" s="51">
        <v>0</v>
      </c>
      <c r="F39" s="51">
        <v>10000</v>
      </c>
      <c r="G39" s="51">
        <v>8343946250</v>
      </c>
      <c r="H39" s="51">
        <v>8493837500</v>
      </c>
      <c r="I39" s="51">
        <v>-149891250</v>
      </c>
    </row>
    <row r="40" spans="1:9" x14ac:dyDescent="0.5">
      <c r="A40" s="51" t="s">
        <v>285</v>
      </c>
      <c r="B40" s="51">
        <v>18914</v>
      </c>
      <c r="C40" s="51">
        <v>17358023902</v>
      </c>
      <c r="D40" s="51">
        <v>17086199970</v>
      </c>
      <c r="E40" s="51">
        <v>271823932</v>
      </c>
      <c r="F40" s="51">
        <v>18914</v>
      </c>
      <c r="G40" s="51">
        <v>17358023902</v>
      </c>
      <c r="H40" s="51">
        <v>17568693435</v>
      </c>
      <c r="I40" s="51">
        <v>-210669533</v>
      </c>
    </row>
    <row r="41" spans="1:9" x14ac:dyDescent="0.5">
      <c r="A41" s="51" t="s">
        <v>372</v>
      </c>
      <c r="B41" s="51">
        <v>6665380</v>
      </c>
      <c r="C41" s="51">
        <v>34560370961</v>
      </c>
      <c r="D41" s="51">
        <v>26667898502</v>
      </c>
      <c r="E41" s="51">
        <v>7892472459</v>
      </c>
      <c r="F41" s="51">
        <v>6665380</v>
      </c>
      <c r="G41" s="51">
        <v>34560370961</v>
      </c>
      <c r="H41" s="51">
        <v>28293015193</v>
      </c>
      <c r="I41" s="51">
        <v>6267355768</v>
      </c>
    </row>
    <row r="42" spans="1:9" x14ac:dyDescent="0.5">
      <c r="A42" s="51" t="s">
        <v>222</v>
      </c>
      <c r="B42" s="51">
        <v>65190000</v>
      </c>
      <c r="C42" s="51">
        <v>4210372752322</v>
      </c>
      <c r="D42" s="51">
        <v>4173132290989</v>
      </c>
      <c r="E42" s="51">
        <v>37240461333</v>
      </c>
      <c r="F42" s="51">
        <v>65190000</v>
      </c>
      <c r="G42" s="51">
        <v>4210372752322</v>
      </c>
      <c r="H42" s="51">
        <v>4069092678948</v>
      </c>
      <c r="I42" s="51">
        <v>141280073374</v>
      </c>
    </row>
    <row r="43" spans="1:9" x14ac:dyDescent="0.5">
      <c r="A43" s="51" t="s">
        <v>122</v>
      </c>
      <c r="B43" s="51">
        <v>160000000</v>
      </c>
      <c r="C43" s="51">
        <v>1621002035000</v>
      </c>
      <c r="D43" s="51">
        <v>1620336130000</v>
      </c>
      <c r="E43" s="51">
        <v>665905000</v>
      </c>
      <c r="F43" s="51">
        <v>160000000</v>
      </c>
      <c r="G43" s="51">
        <v>1621002035000</v>
      </c>
      <c r="H43" s="51">
        <v>1626007930762</v>
      </c>
      <c r="I43" s="51">
        <v>-5005895762</v>
      </c>
    </row>
    <row r="44" spans="1:9" x14ac:dyDescent="0.5">
      <c r="A44" s="51" t="s">
        <v>245</v>
      </c>
      <c r="B44" s="51">
        <v>81000000</v>
      </c>
      <c r="C44" s="51">
        <v>1339569851400</v>
      </c>
      <c r="D44" s="51">
        <v>1328298050416</v>
      </c>
      <c r="E44" s="51">
        <v>11271800984</v>
      </c>
      <c r="F44" s="51">
        <v>81000000</v>
      </c>
      <c r="G44" s="51">
        <v>1339569851400</v>
      </c>
      <c r="H44" s="51">
        <v>1282048667764</v>
      </c>
      <c r="I44" s="51">
        <v>57521183636</v>
      </c>
    </row>
    <row r="45" spans="1:9" x14ac:dyDescent="0.5">
      <c r="A45" s="51" t="s">
        <v>123</v>
      </c>
      <c r="B45" s="51">
        <v>186559789</v>
      </c>
      <c r="C45" s="51">
        <v>2037600612220</v>
      </c>
      <c r="D45" s="51">
        <v>1988117351307</v>
      </c>
      <c r="E45" s="51">
        <v>49483260913</v>
      </c>
      <c r="F45" s="51">
        <v>186559789</v>
      </c>
      <c r="G45" s="51">
        <v>2037600612220</v>
      </c>
      <c r="H45" s="51">
        <v>1951783052953</v>
      </c>
      <c r="I45" s="51">
        <v>85817559267</v>
      </c>
    </row>
    <row r="46" spans="1:9" x14ac:dyDescent="0.5">
      <c r="A46" s="51" t="s">
        <v>235</v>
      </c>
      <c r="B46" s="51">
        <v>6100000</v>
      </c>
      <c r="C46" s="51">
        <v>264178948077</v>
      </c>
      <c r="D46" s="51">
        <v>257146076069</v>
      </c>
      <c r="E46" s="51">
        <v>7032872008</v>
      </c>
      <c r="F46" s="51">
        <v>6100000</v>
      </c>
      <c r="G46" s="51">
        <v>264178948077</v>
      </c>
      <c r="H46" s="51">
        <v>203604217050</v>
      </c>
      <c r="I46" s="51">
        <v>60574731027</v>
      </c>
    </row>
    <row r="47" spans="1:9" x14ac:dyDescent="0.5">
      <c r="A47" s="51" t="s">
        <v>256</v>
      </c>
      <c r="B47" s="51">
        <v>11850000</v>
      </c>
      <c r="C47" s="51">
        <v>331085367234</v>
      </c>
      <c r="D47" s="51">
        <v>329990088979</v>
      </c>
      <c r="E47" s="51">
        <v>1095278255</v>
      </c>
      <c r="F47" s="51">
        <v>11850000</v>
      </c>
      <c r="G47" s="51">
        <v>331085367234</v>
      </c>
      <c r="H47" s="51">
        <v>329990088979</v>
      </c>
      <c r="I47" s="51">
        <v>1095278255</v>
      </c>
    </row>
    <row r="48" spans="1:9" x14ac:dyDescent="0.5">
      <c r="A48" s="51" t="s">
        <v>233</v>
      </c>
      <c r="B48" s="51">
        <v>193200000</v>
      </c>
      <c r="C48" s="51">
        <v>5076582519644</v>
      </c>
      <c r="D48" s="51">
        <v>4939847359335</v>
      </c>
      <c r="E48" s="51">
        <v>136735160309</v>
      </c>
      <c r="F48" s="51">
        <v>193200000</v>
      </c>
      <c r="G48" s="51">
        <v>5076582519644</v>
      </c>
      <c r="H48" s="51">
        <v>4019533632022</v>
      </c>
      <c r="I48" s="51">
        <v>1057048887622</v>
      </c>
    </row>
    <row r="49" spans="1:9" x14ac:dyDescent="0.5">
      <c r="A49" s="51" t="s">
        <v>247</v>
      </c>
      <c r="B49" s="51">
        <v>143200000</v>
      </c>
      <c r="C49" s="51">
        <v>4948598531150</v>
      </c>
      <c r="D49" s="51">
        <v>4812013958753</v>
      </c>
      <c r="E49" s="51">
        <v>136584572397</v>
      </c>
      <c r="F49" s="51">
        <v>143200000</v>
      </c>
      <c r="G49" s="51">
        <v>4948598531150</v>
      </c>
      <c r="H49" s="51">
        <v>4288568986732</v>
      </c>
      <c r="I49" s="51">
        <v>660029544418</v>
      </c>
    </row>
    <row r="50" spans="1:9" x14ac:dyDescent="0.5">
      <c r="A50" s="51" t="s">
        <v>210</v>
      </c>
      <c r="B50" s="51">
        <v>63526706</v>
      </c>
      <c r="C50" s="51">
        <v>25969423220309</v>
      </c>
      <c r="D50" s="51">
        <v>18751862777622</v>
      </c>
      <c r="E50" s="51">
        <v>7217560442687</v>
      </c>
      <c r="F50" s="51">
        <v>63526706</v>
      </c>
      <c r="G50" s="51">
        <v>25969423220309</v>
      </c>
      <c r="H50" s="51">
        <v>14005588989985</v>
      </c>
      <c r="I50" s="51">
        <v>11963834230324</v>
      </c>
    </row>
    <row r="51" spans="1:9" x14ac:dyDescent="0.5">
      <c r="A51" s="51" t="s">
        <v>217</v>
      </c>
      <c r="B51" s="51">
        <v>22923359</v>
      </c>
      <c r="C51" s="51">
        <v>25925253230347</v>
      </c>
      <c r="D51" s="51">
        <v>31309884257142</v>
      </c>
      <c r="E51" s="51">
        <v>-5384631026795</v>
      </c>
      <c r="F51" s="51">
        <v>22923359</v>
      </c>
      <c r="G51" s="51">
        <v>25925253230347</v>
      </c>
      <c r="H51" s="51">
        <v>16790951689566</v>
      </c>
      <c r="I51" s="51">
        <v>9134301540781</v>
      </c>
    </row>
    <row r="52" spans="1:9" x14ac:dyDescent="0.5">
      <c r="A52" s="51" t="s">
        <v>220</v>
      </c>
      <c r="B52" s="51">
        <v>137300000</v>
      </c>
      <c r="C52" s="51">
        <v>4032249259590</v>
      </c>
      <c r="D52" s="51">
        <v>3937432001601</v>
      </c>
      <c r="E52" s="51">
        <v>94817257989</v>
      </c>
      <c r="F52" s="51">
        <v>137300000</v>
      </c>
      <c r="G52" s="51">
        <v>4032249259590</v>
      </c>
      <c r="H52" s="51">
        <v>3780233255329</v>
      </c>
      <c r="I52" s="51">
        <v>252016004261</v>
      </c>
    </row>
    <row r="53" spans="1:9" x14ac:dyDescent="0.5">
      <c r="A53" s="51" t="s">
        <v>239</v>
      </c>
      <c r="B53" s="51">
        <v>174553078</v>
      </c>
      <c r="C53" s="51">
        <v>4726026752399</v>
      </c>
      <c r="D53" s="51">
        <v>4610939663391</v>
      </c>
      <c r="E53" s="51">
        <v>115087089008</v>
      </c>
      <c r="F53" s="51">
        <v>174553078</v>
      </c>
      <c r="G53" s="51">
        <v>4726026752399</v>
      </c>
      <c r="H53" s="51">
        <v>3890799547961</v>
      </c>
      <c r="I53" s="51">
        <v>835227204438</v>
      </c>
    </row>
    <row r="54" spans="1:9" x14ac:dyDescent="0.5">
      <c r="A54" s="51" t="s">
        <v>214</v>
      </c>
      <c r="B54" s="51">
        <v>27697061</v>
      </c>
      <c r="C54" s="51">
        <v>3573432826599</v>
      </c>
      <c r="D54" s="51">
        <v>3757663934890</v>
      </c>
      <c r="E54" s="51">
        <v>-184231108291</v>
      </c>
      <c r="F54" s="51">
        <v>27697061</v>
      </c>
      <c r="G54" s="51">
        <v>3573432826599</v>
      </c>
      <c r="H54" s="51">
        <v>3568684338543</v>
      </c>
      <c r="I54" s="51">
        <v>4748488056</v>
      </c>
    </row>
    <row r="55" spans="1:9" x14ac:dyDescent="0.5">
      <c r="A55" s="51" t="s">
        <v>212</v>
      </c>
      <c r="B55" s="51">
        <v>7935000</v>
      </c>
      <c r="C55" s="51">
        <v>297896969970</v>
      </c>
      <c r="D55" s="51">
        <v>289941099780</v>
      </c>
      <c r="E55" s="51">
        <v>7955870190</v>
      </c>
      <c r="F55" s="51">
        <v>7935000</v>
      </c>
      <c r="G55" s="51">
        <v>297896969970</v>
      </c>
      <c r="H55" s="51">
        <v>283650930549</v>
      </c>
      <c r="I55" s="51">
        <v>14246039421</v>
      </c>
    </row>
    <row r="56" spans="1:9" x14ac:dyDescent="0.5">
      <c r="A56" s="51" t="s">
        <v>243</v>
      </c>
      <c r="B56" s="51">
        <v>30000000</v>
      </c>
      <c r="C56" s="51">
        <v>508432446375</v>
      </c>
      <c r="D56" s="51">
        <v>494787479812</v>
      </c>
      <c r="E56" s="51">
        <v>13644966563</v>
      </c>
      <c r="F56" s="51">
        <v>30000000</v>
      </c>
      <c r="G56" s="51">
        <v>508432446375</v>
      </c>
      <c r="H56" s="51">
        <v>488893602250</v>
      </c>
      <c r="I56" s="51">
        <v>19538844125</v>
      </c>
    </row>
    <row r="57" spans="1:9" x14ac:dyDescent="0.5">
      <c r="A57" s="51" t="s">
        <v>241</v>
      </c>
      <c r="B57" s="51">
        <v>235470000</v>
      </c>
      <c r="C57" s="51">
        <v>3754126185306</v>
      </c>
      <c r="D57" s="51">
        <v>3769937956505</v>
      </c>
      <c r="E57" s="51">
        <v>-15811771199</v>
      </c>
      <c r="F57" s="51">
        <v>235470000</v>
      </c>
      <c r="G57" s="51">
        <v>3754126185306</v>
      </c>
      <c r="H57" s="51">
        <v>3735424526928</v>
      </c>
      <c r="I57" s="51">
        <v>18701658378</v>
      </c>
    </row>
    <row r="58" spans="1:9" x14ac:dyDescent="0.5">
      <c r="A58" s="51" t="s">
        <v>237</v>
      </c>
      <c r="B58" s="51">
        <v>123000000</v>
      </c>
      <c r="C58" s="51">
        <v>2157239224594</v>
      </c>
      <c r="D58" s="51">
        <v>2099204632744</v>
      </c>
      <c r="E58" s="51">
        <v>58034591850</v>
      </c>
      <c r="F58" s="51">
        <v>123000000</v>
      </c>
      <c r="G58" s="51">
        <v>2157239224594</v>
      </c>
      <c r="H58" s="51">
        <v>1718848864674</v>
      </c>
      <c r="I58" s="51">
        <v>438390359920</v>
      </c>
    </row>
    <row r="59" spans="1:9" x14ac:dyDescent="0.5">
      <c r="A59" s="51" t="s">
        <v>252</v>
      </c>
      <c r="B59" s="51">
        <v>51080993</v>
      </c>
      <c r="C59" s="51">
        <v>1036663909055</v>
      </c>
      <c r="D59" s="51">
        <v>1025774407614</v>
      </c>
      <c r="E59" s="51">
        <v>10889501441</v>
      </c>
      <c r="F59" s="51">
        <v>51080993</v>
      </c>
      <c r="G59" s="51">
        <v>1036663909055</v>
      </c>
      <c r="H59" s="51">
        <v>1024659153694</v>
      </c>
      <c r="I59" s="51">
        <v>12004755361</v>
      </c>
    </row>
    <row r="60" spans="1:9" x14ac:dyDescent="0.5">
      <c r="A60" s="51" t="s">
        <v>224</v>
      </c>
      <c r="B60" s="51">
        <v>64605909</v>
      </c>
      <c r="C60" s="51">
        <v>102968109572</v>
      </c>
      <c r="D60" s="51">
        <v>68559330637</v>
      </c>
      <c r="E60" s="51">
        <v>34408778935</v>
      </c>
      <c r="F60" s="51">
        <v>64605909</v>
      </c>
      <c r="G60" s="51">
        <v>102968109572</v>
      </c>
      <c r="H60" s="51">
        <v>91279848527</v>
      </c>
      <c r="I60" s="51">
        <v>11688261045</v>
      </c>
    </row>
    <row r="61" spans="1:9" x14ac:dyDescent="0.5">
      <c r="A61" s="51" t="s">
        <v>261</v>
      </c>
      <c r="B61" s="51">
        <v>190509788</v>
      </c>
      <c r="C61" s="51">
        <v>383014381129</v>
      </c>
      <c r="D61" s="51">
        <v>383014381129</v>
      </c>
      <c r="E61" s="51">
        <v>0</v>
      </c>
      <c r="F61" s="51">
        <v>190509788</v>
      </c>
      <c r="G61" s="51">
        <v>383014381129</v>
      </c>
      <c r="H61" s="51">
        <v>331731663949</v>
      </c>
      <c r="I61" s="51">
        <v>51282717180</v>
      </c>
    </row>
    <row r="62" spans="1:9" x14ac:dyDescent="0.5">
      <c r="A62" s="51" t="s">
        <v>373</v>
      </c>
      <c r="B62" s="51">
        <v>0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75324662880</v>
      </c>
      <c r="I62" s="51">
        <v>-75324662880</v>
      </c>
    </row>
    <row r="63" spans="1:9" x14ac:dyDescent="0.5">
      <c r="A63" s="51" t="s">
        <v>378</v>
      </c>
      <c r="B63" s="51">
        <v>0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-43809490</v>
      </c>
      <c r="I63" s="51">
        <v>43809490</v>
      </c>
    </row>
    <row r="64" spans="1:9" x14ac:dyDescent="0.5">
      <c r="A64" s="51" t="s">
        <v>379</v>
      </c>
      <c r="B64" s="51">
        <v>0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46016896368</v>
      </c>
      <c r="I64" s="51">
        <v>-46016896368</v>
      </c>
    </row>
    <row r="65" spans="1:9" x14ac:dyDescent="0.5">
      <c r="A65" s="51" t="s">
        <v>382</v>
      </c>
      <c r="B65" s="51">
        <v>-500</v>
      </c>
      <c r="C65" s="51">
        <v>0</v>
      </c>
      <c r="D65" s="51">
        <v>0</v>
      </c>
      <c r="E65" s="51">
        <v>0</v>
      </c>
      <c r="F65" s="51">
        <v>-500</v>
      </c>
      <c r="G65" s="51">
        <v>0</v>
      </c>
      <c r="H65" s="51">
        <v>212322340049</v>
      </c>
      <c r="I65" s="51">
        <v>-212322340049</v>
      </c>
    </row>
    <row r="66" spans="1:9" x14ac:dyDescent="0.5">
      <c r="A66" s="51" t="s">
        <v>383</v>
      </c>
      <c r="B66" s="51">
        <v>0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39565112862</v>
      </c>
      <c r="I66" s="51">
        <v>-39565112862</v>
      </c>
    </row>
    <row r="67" spans="1:9" x14ac:dyDescent="0.5">
      <c r="A67" s="51" t="s">
        <v>385</v>
      </c>
      <c r="B67" s="51">
        <v>0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24198029000</v>
      </c>
      <c r="I67" s="51">
        <v>-24198029000</v>
      </c>
    </row>
    <row r="68" spans="1:9" x14ac:dyDescent="0.5">
      <c r="A68" s="51" t="s">
        <v>387</v>
      </c>
      <c r="B68" s="51">
        <v>0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374594000</v>
      </c>
      <c r="I68" s="51">
        <v>-374594000</v>
      </c>
    </row>
    <row r="69" spans="1:9" x14ac:dyDescent="0.5">
      <c r="A69" s="51" t="s">
        <v>389</v>
      </c>
      <c r="B69" s="51">
        <v>-250</v>
      </c>
      <c r="C69" s="51">
        <v>0</v>
      </c>
      <c r="D69" s="51">
        <v>0</v>
      </c>
      <c r="E69" s="51">
        <v>0</v>
      </c>
      <c r="F69" s="51">
        <v>-250</v>
      </c>
      <c r="G69" s="51">
        <v>0</v>
      </c>
      <c r="H69" s="51">
        <v>10278847160</v>
      </c>
      <c r="I69" s="51">
        <v>-10278847160</v>
      </c>
    </row>
    <row r="70" spans="1:9" x14ac:dyDescent="0.5">
      <c r="A70" s="51" t="s">
        <v>390</v>
      </c>
      <c r="B70" s="51">
        <v>0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12413874440</v>
      </c>
      <c r="I70" s="51">
        <v>-12413874440</v>
      </c>
    </row>
    <row r="71" spans="1:9" x14ac:dyDescent="0.5">
      <c r="A71" s="51" t="s">
        <v>392</v>
      </c>
      <c r="B71" s="51">
        <v>0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33647101810</v>
      </c>
      <c r="I71" s="51">
        <v>-33647101810</v>
      </c>
    </row>
    <row r="72" spans="1:9" x14ac:dyDescent="0.5">
      <c r="A72" s="51" t="s">
        <v>394</v>
      </c>
      <c r="B72" s="51">
        <v>0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3346268000</v>
      </c>
      <c r="I72" s="51">
        <v>-3346268000</v>
      </c>
    </row>
    <row r="73" spans="1:9" x14ac:dyDescent="0.5">
      <c r="A73" s="51" t="s">
        <v>396</v>
      </c>
      <c r="B73" s="51">
        <v>0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24424589730</v>
      </c>
      <c r="I73" s="51">
        <v>-24424589730</v>
      </c>
    </row>
    <row r="74" spans="1:9" x14ac:dyDescent="0.5">
      <c r="A74" s="51" t="s">
        <v>398</v>
      </c>
      <c r="B74" s="51">
        <v>0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2064558280</v>
      </c>
      <c r="I74" s="51">
        <v>-2064558280</v>
      </c>
    </row>
    <row r="75" spans="1:9" x14ac:dyDescent="0.5">
      <c r="A75" s="51" t="s">
        <v>400</v>
      </c>
      <c r="B75" s="51">
        <v>0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12677676500</v>
      </c>
      <c r="I75" s="51">
        <v>-12677676500</v>
      </c>
    </row>
    <row r="76" spans="1:9" x14ac:dyDescent="0.5">
      <c r="A76" s="51" t="s">
        <v>402</v>
      </c>
      <c r="B76" s="51">
        <v>-100</v>
      </c>
      <c r="C76" s="51">
        <v>-170165740</v>
      </c>
      <c r="D76" s="51">
        <v>-214480000</v>
      </c>
      <c r="E76" s="51">
        <v>44314260</v>
      </c>
      <c r="F76" s="51">
        <v>-100</v>
      </c>
      <c r="G76" s="51">
        <v>-170165740</v>
      </c>
      <c r="H76" s="51">
        <v>-214480000</v>
      </c>
      <c r="I76" s="51">
        <v>44314260</v>
      </c>
    </row>
    <row r="77" spans="1:9" x14ac:dyDescent="0.5">
      <c r="A77" s="51" t="s">
        <v>403</v>
      </c>
      <c r="B77" s="51">
        <v>-100</v>
      </c>
      <c r="C77" s="51">
        <v>-149910000</v>
      </c>
      <c r="D77" s="51">
        <v>-201311100</v>
      </c>
      <c r="E77" s="51">
        <v>51401100</v>
      </c>
      <c r="F77" s="51">
        <v>-100</v>
      </c>
      <c r="G77" s="51">
        <v>-149910000</v>
      </c>
      <c r="H77" s="51">
        <v>-201311100</v>
      </c>
      <c r="I77" s="51">
        <v>51401100</v>
      </c>
    </row>
    <row r="78" spans="1:9" x14ac:dyDescent="0.5">
      <c r="A78" s="51" t="s">
        <v>405</v>
      </c>
      <c r="B78" s="51">
        <v>-90</v>
      </c>
      <c r="C78" s="51">
        <v>-155104861</v>
      </c>
      <c r="D78" s="51">
        <v>-154387980</v>
      </c>
      <c r="E78" s="51">
        <v>-716881</v>
      </c>
      <c r="F78" s="51">
        <v>-90</v>
      </c>
      <c r="G78" s="51">
        <v>-155104861</v>
      </c>
      <c r="H78" s="51">
        <v>-154387980</v>
      </c>
      <c r="I78" s="51">
        <v>-716881</v>
      </c>
    </row>
    <row r="79" spans="1:9" x14ac:dyDescent="0.5">
      <c r="A79" s="51" t="s">
        <v>407</v>
      </c>
      <c r="B79" s="51">
        <v>-3</v>
      </c>
      <c r="C79" s="51">
        <v>-3567858</v>
      </c>
      <c r="D79" s="51">
        <v>-3943994</v>
      </c>
      <c r="E79" s="51">
        <v>376136</v>
      </c>
      <c r="F79" s="51">
        <v>-3</v>
      </c>
      <c r="G79" s="51">
        <v>-3567858</v>
      </c>
      <c r="H79" s="51">
        <v>-3943994</v>
      </c>
      <c r="I79" s="51">
        <v>376136</v>
      </c>
    </row>
    <row r="80" spans="1:9" x14ac:dyDescent="0.5">
      <c r="A80" s="51" t="s">
        <v>409</v>
      </c>
      <c r="B80" s="51">
        <v>-304</v>
      </c>
      <c r="C80" s="51">
        <v>-240778790</v>
      </c>
      <c r="D80" s="51">
        <v>-289725564</v>
      </c>
      <c r="E80" s="51">
        <v>48946774</v>
      </c>
      <c r="F80" s="51">
        <v>-304</v>
      </c>
      <c r="G80" s="51">
        <v>-240778790</v>
      </c>
      <c r="H80" s="51">
        <v>-289725564</v>
      </c>
      <c r="I80" s="51">
        <v>48946774</v>
      </c>
    </row>
    <row r="81" spans="1:9" x14ac:dyDescent="0.5">
      <c r="A81" s="51" t="s">
        <v>411</v>
      </c>
      <c r="B81" s="51">
        <v>-200</v>
      </c>
      <c r="C81" s="51">
        <v>-100028947</v>
      </c>
      <c r="D81" s="51">
        <v>-210100500</v>
      </c>
      <c r="E81" s="51">
        <v>110071553</v>
      </c>
      <c r="F81" s="51">
        <v>-200</v>
      </c>
      <c r="G81" s="51">
        <v>-100028947</v>
      </c>
      <c r="H81" s="51">
        <v>-210100500</v>
      </c>
      <c r="I81" s="51">
        <v>110071553</v>
      </c>
    </row>
    <row r="82" spans="1:9" x14ac:dyDescent="0.5">
      <c r="A82" s="51" t="s">
        <v>413</v>
      </c>
      <c r="B82" s="51">
        <v>-201</v>
      </c>
      <c r="C82" s="51">
        <v>-60264021</v>
      </c>
      <c r="D82" s="51">
        <v>-186039052</v>
      </c>
      <c r="E82" s="51">
        <v>125775031</v>
      </c>
      <c r="F82" s="51">
        <v>-201</v>
      </c>
      <c r="G82" s="51">
        <v>-60264021</v>
      </c>
      <c r="H82" s="51">
        <v>-186039052</v>
      </c>
      <c r="I82" s="51">
        <v>125775031</v>
      </c>
    </row>
    <row r="83" spans="1:9" x14ac:dyDescent="0.5">
      <c r="A83" s="51" t="s">
        <v>415</v>
      </c>
      <c r="B83" s="51">
        <v>-34105</v>
      </c>
      <c r="C83" s="51">
        <v>-3404806655</v>
      </c>
      <c r="D83" s="51">
        <v>-5760022196</v>
      </c>
      <c r="E83" s="51">
        <v>2355215541</v>
      </c>
      <c r="F83" s="51">
        <v>-34105</v>
      </c>
      <c r="G83" s="51">
        <v>-3404806655</v>
      </c>
      <c r="H83" s="51">
        <v>-5789360582</v>
      </c>
      <c r="I83" s="51">
        <v>2384553927</v>
      </c>
    </row>
    <row r="84" spans="1:9" x14ac:dyDescent="0.5">
      <c r="A84" s="51" t="s">
        <v>417</v>
      </c>
      <c r="B84" s="51">
        <v>-108351</v>
      </c>
      <c r="C84" s="51">
        <v>-2472169139</v>
      </c>
      <c r="D84" s="51">
        <v>-15376461739</v>
      </c>
      <c r="E84" s="51">
        <v>12904292600</v>
      </c>
      <c r="F84" s="51">
        <v>-108351</v>
      </c>
      <c r="G84" s="51">
        <v>-2472169139</v>
      </c>
      <c r="H84" s="51">
        <v>-16087837311</v>
      </c>
      <c r="I84" s="51">
        <v>13615668172</v>
      </c>
    </row>
    <row r="85" spans="1:9" x14ac:dyDescent="0.5">
      <c r="A85" s="51" t="s">
        <v>419</v>
      </c>
      <c r="B85" s="51">
        <v>-47743</v>
      </c>
      <c r="C85" s="51">
        <v>-323407893</v>
      </c>
      <c r="D85" s="51">
        <v>-4847575925</v>
      </c>
      <c r="E85" s="51">
        <v>4524168032</v>
      </c>
      <c r="F85" s="51">
        <v>-47743</v>
      </c>
      <c r="G85" s="51">
        <v>-323407893</v>
      </c>
      <c r="H85" s="51">
        <v>-4377435586</v>
      </c>
      <c r="I85" s="51">
        <v>4054027693</v>
      </c>
    </row>
    <row r="86" spans="1:9" x14ac:dyDescent="0.5">
      <c r="A86" s="51" t="s">
        <v>421</v>
      </c>
      <c r="B86" s="51">
        <v>-20044</v>
      </c>
      <c r="C86" s="51">
        <v>-60095920</v>
      </c>
      <c r="D86" s="51">
        <v>-959711823</v>
      </c>
      <c r="E86" s="51">
        <v>899615903</v>
      </c>
      <c r="F86" s="51">
        <v>-20044</v>
      </c>
      <c r="G86" s="51">
        <v>-60095920</v>
      </c>
      <c r="H86" s="51">
        <v>-3609550000</v>
      </c>
      <c r="I86" s="51">
        <v>3549454080</v>
      </c>
    </row>
    <row r="87" spans="1:9" x14ac:dyDescent="0.5">
      <c r="A87" s="51" t="s">
        <v>423</v>
      </c>
      <c r="B87" s="51">
        <v>-26357</v>
      </c>
      <c r="C87" s="51">
        <v>-51707747</v>
      </c>
      <c r="D87" s="51">
        <v>-537149460</v>
      </c>
      <c r="E87" s="51">
        <v>485441713</v>
      </c>
      <c r="F87" s="51">
        <v>-26357</v>
      </c>
      <c r="G87" s="51">
        <v>-51707747</v>
      </c>
      <c r="H87" s="51">
        <v>-939820000</v>
      </c>
      <c r="I87" s="51">
        <v>888112253</v>
      </c>
    </row>
    <row r="88" spans="1:9" x14ac:dyDescent="0.5">
      <c r="A88" s="51" t="s">
        <v>425</v>
      </c>
      <c r="B88" s="51">
        <v>-9981</v>
      </c>
      <c r="C88" s="51">
        <v>-4499089242</v>
      </c>
      <c r="D88" s="51">
        <v>-7098173070</v>
      </c>
      <c r="E88" s="51">
        <v>2599083828</v>
      </c>
      <c r="F88" s="51">
        <v>-9981</v>
      </c>
      <c r="G88" s="51">
        <v>-4499089242</v>
      </c>
      <c r="H88" s="51">
        <v>-7268498316</v>
      </c>
      <c r="I88" s="51">
        <v>2769409074</v>
      </c>
    </row>
    <row r="89" spans="1:9" x14ac:dyDescent="0.5">
      <c r="A89" s="51" t="s">
        <v>427</v>
      </c>
      <c r="B89" s="51">
        <v>-3144</v>
      </c>
      <c r="C89" s="51">
        <v>-861278475</v>
      </c>
      <c r="D89" s="51">
        <v>-1165182225</v>
      </c>
      <c r="E89" s="51">
        <v>303903750</v>
      </c>
      <c r="F89" s="51">
        <v>-3144</v>
      </c>
      <c r="G89" s="51">
        <v>-861278475</v>
      </c>
      <c r="H89" s="51">
        <v>-1173987558</v>
      </c>
      <c r="I89" s="51">
        <v>312709083</v>
      </c>
    </row>
    <row r="90" spans="1:9" x14ac:dyDescent="0.5">
      <c r="A90" s="51" t="s">
        <v>428</v>
      </c>
      <c r="B90" s="51">
        <v>-16509</v>
      </c>
      <c r="C90" s="51">
        <v>-6075494603</v>
      </c>
      <c r="D90" s="51">
        <v>-7427483729</v>
      </c>
      <c r="E90" s="51">
        <v>1351989126</v>
      </c>
      <c r="F90" s="51">
        <v>-16509</v>
      </c>
      <c r="G90" s="51">
        <v>-6075494603</v>
      </c>
      <c r="H90" s="51">
        <v>-7443960201</v>
      </c>
      <c r="I90" s="51">
        <v>1368465598</v>
      </c>
    </row>
    <row r="91" spans="1:9" x14ac:dyDescent="0.5">
      <c r="A91" s="51" t="s">
        <v>430</v>
      </c>
      <c r="B91" s="51">
        <v>-25522</v>
      </c>
      <c r="C91" s="51">
        <v>-7357301781</v>
      </c>
      <c r="D91" s="51">
        <v>-13578042100</v>
      </c>
      <c r="E91" s="51">
        <v>6220740319</v>
      </c>
      <c r="F91" s="51">
        <v>-25522</v>
      </c>
      <c r="G91" s="51">
        <v>-7357301781</v>
      </c>
      <c r="H91" s="51">
        <v>-15052326077</v>
      </c>
      <c r="I91" s="51">
        <v>7695024296</v>
      </c>
    </row>
    <row r="92" spans="1:9" x14ac:dyDescent="0.5">
      <c r="A92" s="51" t="s">
        <v>432</v>
      </c>
      <c r="B92" s="51">
        <v>-25002</v>
      </c>
      <c r="C92" s="51">
        <v>-3255481113</v>
      </c>
      <c r="D92" s="51">
        <v>-6692932778</v>
      </c>
      <c r="E92" s="51">
        <v>3437451665</v>
      </c>
      <c r="F92" s="51">
        <v>-25002</v>
      </c>
      <c r="G92" s="51">
        <v>-3255481113</v>
      </c>
      <c r="H92" s="51">
        <v>-7700500000</v>
      </c>
      <c r="I92" s="51">
        <v>4445018887</v>
      </c>
    </row>
    <row r="93" spans="1:9" x14ac:dyDescent="0.5">
      <c r="A93" s="51" t="s">
        <v>433</v>
      </c>
      <c r="B93" s="51">
        <v>-10000</v>
      </c>
      <c r="C93" s="51">
        <v>-1099579856</v>
      </c>
      <c r="D93" s="51">
        <v>-2431810038</v>
      </c>
      <c r="E93" s="51">
        <v>1332230182</v>
      </c>
      <c r="F93" s="51">
        <v>-10000</v>
      </c>
      <c r="G93" s="51">
        <v>-1099579856</v>
      </c>
      <c r="H93" s="51">
        <v>-2000000000</v>
      </c>
      <c r="I93" s="51">
        <v>900420144</v>
      </c>
    </row>
    <row r="94" spans="1:9" x14ac:dyDescent="0.5">
      <c r="A94" s="51" t="s">
        <v>435</v>
      </c>
      <c r="B94" s="51">
        <v>565</v>
      </c>
      <c r="C94" s="51">
        <v>268339895</v>
      </c>
      <c r="D94" s="51">
        <v>202188405</v>
      </c>
      <c r="E94" s="51">
        <v>66151490</v>
      </c>
      <c r="F94" s="51">
        <v>565</v>
      </c>
      <c r="G94" s="51">
        <v>268339895</v>
      </c>
      <c r="H94" s="51">
        <v>202188405</v>
      </c>
      <c r="I94" s="51">
        <v>66151490</v>
      </c>
    </row>
    <row r="95" spans="1:9" x14ac:dyDescent="0.5">
      <c r="A95" s="51" t="s">
        <v>436</v>
      </c>
      <c r="B95" s="51">
        <v>-10035</v>
      </c>
      <c r="C95" s="51">
        <v>-3265445592</v>
      </c>
      <c r="D95" s="51">
        <v>-3277254267</v>
      </c>
      <c r="E95" s="51">
        <v>11808675</v>
      </c>
      <c r="F95" s="51">
        <v>-10035</v>
      </c>
      <c r="G95" s="51">
        <v>-3265445592</v>
      </c>
      <c r="H95" s="51">
        <v>-3279349185</v>
      </c>
      <c r="I95" s="51">
        <v>13903593</v>
      </c>
    </row>
    <row r="96" spans="1:9" x14ac:dyDescent="0.5">
      <c r="A96" s="51" t="s">
        <v>438</v>
      </c>
      <c r="B96" s="51">
        <v>-2745</v>
      </c>
      <c r="C96" s="51">
        <v>-535417462</v>
      </c>
      <c r="D96" s="51">
        <v>-688034796</v>
      </c>
      <c r="E96" s="51">
        <v>152617334</v>
      </c>
      <c r="F96" s="51">
        <v>-2745</v>
      </c>
      <c r="G96" s="51">
        <v>-535417462</v>
      </c>
      <c r="H96" s="51">
        <v>-693676770</v>
      </c>
      <c r="I96" s="51">
        <v>158259308</v>
      </c>
    </row>
    <row r="97" spans="1:9" x14ac:dyDescent="0.5">
      <c r="A97" s="51" t="s">
        <v>440</v>
      </c>
      <c r="B97" s="51">
        <v>-27995</v>
      </c>
      <c r="C97" s="51">
        <v>-2861358800</v>
      </c>
      <c r="D97" s="51">
        <v>-7907607506</v>
      </c>
      <c r="E97" s="51">
        <v>5046248706</v>
      </c>
      <c r="F97" s="51">
        <v>-27995</v>
      </c>
      <c r="G97" s="51">
        <v>-2861358800</v>
      </c>
      <c r="H97" s="51">
        <v>-8240944525</v>
      </c>
      <c r="I97" s="51">
        <v>5379585725</v>
      </c>
    </row>
    <row r="98" spans="1:9" x14ac:dyDescent="0.5">
      <c r="A98" s="51" t="s">
        <v>441</v>
      </c>
      <c r="B98" s="51">
        <v>-24105</v>
      </c>
      <c r="C98" s="51">
        <v>-1616908663</v>
      </c>
      <c r="D98" s="51">
        <v>-3121644457</v>
      </c>
      <c r="E98" s="51">
        <v>1504735794</v>
      </c>
      <c r="F98" s="51">
        <v>-24105</v>
      </c>
      <c r="G98" s="51">
        <v>-1616908663</v>
      </c>
      <c r="H98" s="51">
        <v>-3063170000</v>
      </c>
      <c r="I98" s="51">
        <v>1446261337</v>
      </c>
    </row>
    <row r="99" spans="1:9" x14ac:dyDescent="0.5">
      <c r="A99" s="51" t="s">
        <v>442</v>
      </c>
      <c r="B99" s="51">
        <v>-19868</v>
      </c>
      <c r="C99" s="51">
        <v>-794243168</v>
      </c>
      <c r="D99" s="51">
        <v>-2199920659</v>
      </c>
      <c r="E99" s="51">
        <v>1405677491</v>
      </c>
      <c r="F99" s="51">
        <v>-19868</v>
      </c>
      <c r="G99" s="51">
        <v>-794243168</v>
      </c>
      <c r="H99" s="51">
        <v>-2622647626</v>
      </c>
      <c r="I99" s="51">
        <v>1828404458</v>
      </c>
    </row>
    <row r="100" spans="1:9" x14ac:dyDescent="0.5">
      <c r="A100" s="51" t="s">
        <v>443</v>
      </c>
      <c r="B100" s="51">
        <v>-1</v>
      </c>
      <c r="C100" s="51">
        <v>-19969</v>
      </c>
      <c r="D100" s="51">
        <v>-75298</v>
      </c>
      <c r="E100" s="51">
        <v>55329</v>
      </c>
      <c r="F100" s="51">
        <v>-1</v>
      </c>
      <c r="G100" s="51">
        <v>-19969</v>
      </c>
      <c r="H100" s="51">
        <v>-121000</v>
      </c>
      <c r="I100" s="51">
        <v>101031</v>
      </c>
    </row>
    <row r="101" spans="1:9" x14ac:dyDescent="0.5">
      <c r="A101" s="51" t="s">
        <v>444</v>
      </c>
      <c r="B101" s="51">
        <v>-15001</v>
      </c>
      <c r="C101" s="51">
        <v>-6815377920</v>
      </c>
      <c r="D101" s="51">
        <v>-9763152634</v>
      </c>
      <c r="E101" s="51">
        <v>2947774714</v>
      </c>
      <c r="F101" s="51">
        <v>-15001</v>
      </c>
      <c r="G101" s="51">
        <v>-6815377920</v>
      </c>
      <c r="H101" s="51">
        <v>-10277850415</v>
      </c>
      <c r="I101" s="51">
        <v>3462472495</v>
      </c>
    </row>
    <row r="102" spans="1:9" x14ac:dyDescent="0.5">
      <c r="A102" s="51" t="s">
        <v>207</v>
      </c>
      <c r="B102" s="51">
        <v>86689494</v>
      </c>
      <c r="C102" s="51">
        <v>204518343174</v>
      </c>
      <c r="D102" s="51">
        <v>154709767432</v>
      </c>
      <c r="E102" s="51">
        <v>49808575742</v>
      </c>
      <c r="F102" s="51">
        <v>86689494</v>
      </c>
      <c r="G102" s="51">
        <v>204518343174</v>
      </c>
      <c r="H102" s="51">
        <v>213945328928</v>
      </c>
      <c r="I102" s="51">
        <v>-9426985754</v>
      </c>
    </row>
    <row r="103" spans="1:9" x14ac:dyDescent="0.5">
      <c r="A103" s="51" t="s">
        <v>218</v>
      </c>
      <c r="B103" s="51">
        <v>40976193</v>
      </c>
      <c r="C103" s="51">
        <v>207755189248</v>
      </c>
      <c r="D103" s="51">
        <v>145600601688</v>
      </c>
      <c r="E103" s="51">
        <v>62154587560</v>
      </c>
      <c r="F103" s="51">
        <v>40976193</v>
      </c>
      <c r="G103" s="51">
        <v>207755189248</v>
      </c>
      <c r="H103" s="51">
        <v>498710722317</v>
      </c>
      <c r="I103" s="51">
        <v>-290955533069</v>
      </c>
    </row>
    <row r="104" spans="1:9" x14ac:dyDescent="0.5">
      <c r="A104" s="51" t="s">
        <v>225</v>
      </c>
      <c r="B104" s="51">
        <v>129125219</v>
      </c>
      <c r="C104" s="51">
        <v>283601530266</v>
      </c>
      <c r="D104" s="51">
        <v>226829613379</v>
      </c>
      <c r="E104" s="51">
        <v>56771916887</v>
      </c>
      <c r="F104" s="51">
        <v>129125219</v>
      </c>
      <c r="G104" s="51">
        <v>283601530266</v>
      </c>
      <c r="H104" s="51">
        <v>347211882596</v>
      </c>
      <c r="I104" s="51">
        <v>-63610352330</v>
      </c>
    </row>
    <row r="105" spans="1:9" x14ac:dyDescent="0.5">
      <c r="A105" s="51" t="s">
        <v>227</v>
      </c>
      <c r="B105" s="51">
        <v>244043095</v>
      </c>
      <c r="C105" s="51">
        <v>676217186493</v>
      </c>
      <c r="D105" s="51">
        <v>562317732649</v>
      </c>
      <c r="E105" s="51">
        <v>113899453844</v>
      </c>
      <c r="F105" s="51">
        <v>244043095</v>
      </c>
      <c r="G105" s="51">
        <v>676217186493</v>
      </c>
      <c r="H105" s="51">
        <v>617431243021</v>
      </c>
      <c r="I105" s="51">
        <v>58785943472</v>
      </c>
    </row>
    <row r="106" spans="1:9" x14ac:dyDescent="0.5">
      <c r="A106" s="51" t="s">
        <v>221</v>
      </c>
      <c r="B106" s="51">
        <v>237900800</v>
      </c>
      <c r="C106" s="51">
        <v>407214352106</v>
      </c>
      <c r="D106" s="51">
        <v>357530873070</v>
      </c>
      <c r="E106" s="51">
        <v>49683479036</v>
      </c>
      <c r="F106" s="51">
        <v>237900800</v>
      </c>
      <c r="G106" s="51">
        <v>407214352106</v>
      </c>
      <c r="H106" s="51">
        <v>375359872724</v>
      </c>
      <c r="I106" s="51">
        <v>31854479382</v>
      </c>
    </row>
    <row r="107" spans="1:9" x14ac:dyDescent="0.5">
      <c r="A107" s="51" t="s">
        <v>242</v>
      </c>
      <c r="B107" s="51">
        <v>1436706067</v>
      </c>
      <c r="C107" s="51">
        <v>953104612975</v>
      </c>
      <c r="D107" s="51">
        <v>643011952171</v>
      </c>
      <c r="E107" s="51">
        <v>310092660804</v>
      </c>
      <c r="F107" s="51">
        <v>1436706067</v>
      </c>
      <c r="G107" s="51">
        <v>953104612975</v>
      </c>
      <c r="H107" s="51">
        <v>572642904558</v>
      </c>
      <c r="I107" s="51">
        <v>380461708417</v>
      </c>
    </row>
    <row r="108" spans="1:9" x14ac:dyDescent="0.5">
      <c r="A108" s="51" t="s">
        <v>295</v>
      </c>
      <c r="B108" s="51">
        <v>5000</v>
      </c>
      <c r="C108" s="51">
        <v>4301878875</v>
      </c>
      <c r="D108" s="51">
        <v>4301878875</v>
      </c>
      <c r="E108" s="51">
        <v>0</v>
      </c>
      <c r="F108" s="51">
        <v>5000</v>
      </c>
      <c r="G108" s="51">
        <v>4301878875</v>
      </c>
      <c r="H108" s="51">
        <v>4308121125</v>
      </c>
      <c r="I108" s="51">
        <v>-6242250</v>
      </c>
    </row>
    <row r="109" spans="1:9" x14ac:dyDescent="0.5">
      <c r="A109" s="51" t="s">
        <v>274</v>
      </c>
      <c r="B109" s="51">
        <v>5000</v>
      </c>
      <c r="C109" s="51">
        <v>4156984000</v>
      </c>
      <c r="D109" s="51">
        <v>4163016000</v>
      </c>
      <c r="E109" s="51">
        <v>-6032000</v>
      </c>
      <c r="F109" s="51">
        <v>5000</v>
      </c>
      <c r="G109" s="51">
        <v>4156984000</v>
      </c>
      <c r="H109" s="51">
        <v>4163016000</v>
      </c>
      <c r="I109" s="51">
        <v>-6032000</v>
      </c>
    </row>
    <row r="110" spans="1:9" x14ac:dyDescent="0.5">
      <c r="A110" s="51" t="s">
        <v>260</v>
      </c>
      <c r="B110" s="51">
        <v>10000</v>
      </c>
      <c r="C110" s="51">
        <v>9273272000</v>
      </c>
      <c r="D110" s="51">
        <v>9273272000</v>
      </c>
      <c r="E110" s="51">
        <v>0</v>
      </c>
      <c r="F110" s="51">
        <v>10000</v>
      </c>
      <c r="G110" s="51">
        <v>9273272000</v>
      </c>
      <c r="H110" s="51">
        <v>9489847750</v>
      </c>
      <c r="I110" s="51">
        <v>-216575750</v>
      </c>
    </row>
    <row r="111" spans="1:9" x14ac:dyDescent="0.5">
      <c r="A111" s="51" t="s">
        <v>271</v>
      </c>
      <c r="B111" s="51">
        <v>230000</v>
      </c>
      <c r="C111" s="51">
        <v>192485346875</v>
      </c>
      <c r="D111" s="51">
        <v>192485346875</v>
      </c>
      <c r="E111" s="51">
        <v>0</v>
      </c>
      <c r="F111" s="51">
        <v>230000</v>
      </c>
      <c r="G111" s="51">
        <v>192485346875</v>
      </c>
      <c r="H111" s="51">
        <v>216483621490</v>
      </c>
      <c r="I111" s="51">
        <v>-23998274615</v>
      </c>
    </row>
    <row r="112" spans="1:9" x14ac:dyDescent="0.5">
      <c r="A112" s="51" t="s">
        <v>282</v>
      </c>
      <c r="B112" s="51">
        <v>105000</v>
      </c>
      <c r="C112" s="51">
        <v>88251471263</v>
      </c>
      <c r="D112" s="51">
        <v>88251471263</v>
      </c>
      <c r="E112" s="51">
        <v>0</v>
      </c>
      <c r="F112" s="51">
        <v>105000</v>
      </c>
      <c r="G112" s="51">
        <v>88251471263</v>
      </c>
      <c r="H112" s="51">
        <v>99026254062</v>
      </c>
      <c r="I112" s="51">
        <v>-10774782799</v>
      </c>
    </row>
    <row r="113" spans="1:9" x14ac:dyDescent="0.5">
      <c r="A113" s="51" t="s">
        <v>297</v>
      </c>
      <c r="B113" s="51">
        <v>5000</v>
      </c>
      <c r="C113" s="51">
        <v>4896447500</v>
      </c>
      <c r="D113" s="51">
        <v>4896447500</v>
      </c>
      <c r="E113" s="51">
        <v>0</v>
      </c>
      <c r="F113" s="51">
        <v>5000</v>
      </c>
      <c r="G113" s="51">
        <v>4896447500</v>
      </c>
      <c r="H113" s="51">
        <v>4678389375</v>
      </c>
      <c r="I113" s="51">
        <v>218058125</v>
      </c>
    </row>
    <row r="114" spans="1:9" x14ac:dyDescent="0.5">
      <c r="A114" s="51" t="s">
        <v>293</v>
      </c>
      <c r="B114" s="51">
        <v>0</v>
      </c>
      <c r="C114" s="51">
        <v>0</v>
      </c>
      <c r="D114" s="51">
        <v>888043740</v>
      </c>
      <c r="E114" s="51">
        <v>-888043740</v>
      </c>
      <c r="F114" s="51">
        <v>0</v>
      </c>
      <c r="G114" s="51">
        <v>0</v>
      </c>
      <c r="H114" s="51">
        <v>0</v>
      </c>
      <c r="I114" s="51">
        <v>0</v>
      </c>
    </row>
    <row r="115" spans="1:9" x14ac:dyDescent="0.5">
      <c r="A115" s="51" t="s">
        <v>287</v>
      </c>
      <c r="B115" s="51">
        <v>5000</v>
      </c>
      <c r="C115" s="51">
        <v>4456067007</v>
      </c>
      <c r="D115" s="51">
        <v>4461762875</v>
      </c>
      <c r="E115" s="51">
        <v>-5695868</v>
      </c>
      <c r="F115" s="51">
        <v>5000</v>
      </c>
      <c r="G115" s="51">
        <v>4456067007</v>
      </c>
      <c r="H115" s="51">
        <v>4379672962</v>
      </c>
      <c r="I115" s="51">
        <v>76394045</v>
      </c>
    </row>
    <row r="116" spans="1:9" x14ac:dyDescent="0.5">
      <c r="A116" s="51" t="s">
        <v>281</v>
      </c>
      <c r="B116" s="51">
        <v>5000</v>
      </c>
      <c r="C116" s="51">
        <v>3980561999</v>
      </c>
      <c r="D116" s="51">
        <v>4117013000</v>
      </c>
      <c r="E116" s="51">
        <v>-136451001</v>
      </c>
      <c r="F116" s="51">
        <v>5000</v>
      </c>
      <c r="G116" s="51">
        <v>3980561999</v>
      </c>
      <c r="H116" s="51">
        <v>4122987000</v>
      </c>
      <c r="I116" s="51">
        <v>-142425001</v>
      </c>
    </row>
    <row r="117" spans="1:9" x14ac:dyDescent="0.5">
      <c r="A117" s="51" t="s">
        <v>292</v>
      </c>
      <c r="B117" s="51">
        <v>5000</v>
      </c>
      <c r="C117" s="51">
        <v>4055607551</v>
      </c>
      <c r="D117" s="51">
        <v>4092230980</v>
      </c>
      <c r="E117" s="51">
        <v>-36623429</v>
      </c>
      <c r="F117" s="51">
        <v>5000</v>
      </c>
      <c r="G117" s="51">
        <v>4055607551</v>
      </c>
      <c r="H117" s="51">
        <v>4027117545</v>
      </c>
      <c r="I117" s="51">
        <v>28490006</v>
      </c>
    </row>
    <row r="118" spans="1:9" x14ac:dyDescent="0.5">
      <c r="A118" s="51" t="s">
        <v>290</v>
      </c>
      <c r="B118" s="51">
        <v>5000</v>
      </c>
      <c r="C118" s="51">
        <v>4304826736</v>
      </c>
      <c r="D118" s="51">
        <v>4321864375</v>
      </c>
      <c r="E118" s="51">
        <v>-17037639</v>
      </c>
      <c r="F118" s="51">
        <v>5000</v>
      </c>
      <c r="G118" s="51">
        <v>4304826736</v>
      </c>
      <c r="H118" s="51">
        <v>4263088500</v>
      </c>
      <c r="I118" s="51">
        <v>41738236</v>
      </c>
    </row>
    <row r="119" spans="1:9" x14ac:dyDescent="0.5">
      <c r="A119" s="51" t="s">
        <v>263</v>
      </c>
      <c r="B119" s="51">
        <v>5000</v>
      </c>
      <c r="C119" s="51">
        <v>4057056500</v>
      </c>
      <c r="D119" s="51">
        <v>4057056500</v>
      </c>
      <c r="E119" s="51">
        <v>0</v>
      </c>
      <c r="F119" s="51">
        <v>5000</v>
      </c>
      <c r="G119" s="51">
        <v>4057056500</v>
      </c>
      <c r="H119" s="51">
        <v>4062943500</v>
      </c>
      <c r="I119" s="51">
        <v>-5887000</v>
      </c>
    </row>
    <row r="120" spans="1:9" x14ac:dyDescent="0.5">
      <c r="A120" s="51" t="s">
        <v>270</v>
      </c>
      <c r="B120" s="51">
        <v>5000</v>
      </c>
      <c r="C120" s="51">
        <v>4055657515</v>
      </c>
      <c r="D120" s="51">
        <v>4122009375</v>
      </c>
      <c r="E120" s="51">
        <v>-66351860</v>
      </c>
      <c r="F120" s="51">
        <v>5000</v>
      </c>
      <c r="G120" s="51">
        <v>4055657515</v>
      </c>
      <c r="H120" s="51">
        <v>4127990625</v>
      </c>
      <c r="I120" s="51">
        <v>-72333110</v>
      </c>
    </row>
    <row r="121" spans="1:9" x14ac:dyDescent="0.5">
      <c r="A121" s="51" t="s">
        <v>289</v>
      </c>
      <c r="B121" s="51">
        <v>0</v>
      </c>
      <c r="C121" s="51">
        <v>0</v>
      </c>
      <c r="D121" s="51">
        <v>-6075500</v>
      </c>
      <c r="E121" s="51">
        <v>6075500</v>
      </c>
      <c r="F121" s="51">
        <v>0</v>
      </c>
      <c r="G121" s="51">
        <v>0</v>
      </c>
      <c r="H121" s="51">
        <v>0</v>
      </c>
      <c r="I121" s="51">
        <v>0</v>
      </c>
    </row>
    <row r="122" spans="1:9" x14ac:dyDescent="0.5">
      <c r="A122" s="51" t="s">
        <v>291</v>
      </c>
      <c r="B122" s="51">
        <v>5000</v>
      </c>
      <c r="C122" s="51">
        <v>4112016625</v>
      </c>
      <c r="D122" s="51">
        <v>4152858640</v>
      </c>
      <c r="E122" s="51">
        <v>-40842015</v>
      </c>
      <c r="F122" s="51">
        <v>5000</v>
      </c>
      <c r="G122" s="51">
        <v>4112016625</v>
      </c>
      <c r="H122" s="51">
        <v>4152858640</v>
      </c>
      <c r="I122" s="51">
        <v>-40842015</v>
      </c>
    </row>
    <row r="123" spans="1:9" x14ac:dyDescent="0.5">
      <c r="A123" s="51" t="s">
        <v>272</v>
      </c>
      <c r="B123" s="51">
        <v>10000</v>
      </c>
      <c r="C123" s="51">
        <v>8458862875</v>
      </c>
      <c r="D123" s="51">
        <v>8458862875</v>
      </c>
      <c r="E123" s="51">
        <v>0</v>
      </c>
      <c r="F123" s="51">
        <v>10000</v>
      </c>
      <c r="G123" s="51">
        <v>8458862875</v>
      </c>
      <c r="H123" s="51">
        <v>9453226250</v>
      </c>
      <c r="I123" s="51">
        <v>-994363375</v>
      </c>
    </row>
    <row r="124" spans="1:9" x14ac:dyDescent="0.5">
      <c r="A124" s="51" t="s">
        <v>283</v>
      </c>
      <c r="B124" s="51">
        <v>10000</v>
      </c>
      <c r="C124" s="51">
        <v>8148088350</v>
      </c>
      <c r="D124" s="51">
        <v>8354738420</v>
      </c>
      <c r="E124" s="51">
        <v>-206650070</v>
      </c>
      <c r="F124" s="51">
        <v>10000</v>
      </c>
      <c r="G124" s="51">
        <v>8148088350</v>
      </c>
      <c r="H124" s="51">
        <v>8616242250</v>
      </c>
      <c r="I124" s="51">
        <v>-468153900</v>
      </c>
    </row>
    <row r="125" spans="1:9" x14ac:dyDescent="0.5">
      <c r="A125" s="51" t="s">
        <v>216</v>
      </c>
      <c r="B125" s="51">
        <v>21015982</v>
      </c>
      <c r="C125" s="51">
        <v>463680217569</v>
      </c>
      <c r="D125" s="51">
        <v>298830140218</v>
      </c>
      <c r="E125" s="51">
        <v>164850077351</v>
      </c>
      <c r="F125" s="51">
        <v>21015982</v>
      </c>
      <c r="G125" s="51">
        <v>463680217569</v>
      </c>
      <c r="H125" s="51">
        <v>203684140030</v>
      </c>
      <c r="I125" s="51">
        <v>259996077539</v>
      </c>
    </row>
    <row r="126" spans="1:9" x14ac:dyDescent="0.5">
      <c r="A126" s="51" t="s">
        <v>202</v>
      </c>
      <c r="B126" s="51">
        <v>0</v>
      </c>
      <c r="C126" s="51">
        <v>0</v>
      </c>
      <c r="D126" s="51">
        <v>-7410906719</v>
      </c>
      <c r="E126" s="51">
        <v>7410906719</v>
      </c>
      <c r="F126" s="51">
        <v>0</v>
      </c>
      <c r="G126" s="51">
        <v>0</v>
      </c>
      <c r="H126" s="51">
        <v>0</v>
      </c>
      <c r="I126" s="51">
        <v>0</v>
      </c>
    </row>
    <row r="127" spans="1:9" x14ac:dyDescent="0.5">
      <c r="A127" s="51" t="s">
        <v>238</v>
      </c>
      <c r="B127" s="51">
        <v>198963863</v>
      </c>
      <c r="C127" s="51">
        <v>215711725754</v>
      </c>
      <c r="D127" s="51">
        <v>145257859641</v>
      </c>
      <c r="E127" s="51">
        <v>70453866113</v>
      </c>
      <c r="F127" s="51">
        <v>198963863</v>
      </c>
      <c r="G127" s="51">
        <v>215711725754</v>
      </c>
      <c r="H127" s="51">
        <v>158566751102</v>
      </c>
      <c r="I127" s="51">
        <v>57144974652</v>
      </c>
    </row>
    <row r="128" spans="1:9" x14ac:dyDescent="0.5">
      <c r="A128" s="51" t="s">
        <v>246</v>
      </c>
      <c r="B128" s="51">
        <v>38278479</v>
      </c>
      <c r="C128" s="51">
        <v>178433392016</v>
      </c>
      <c r="D128" s="51">
        <v>147260141320</v>
      </c>
      <c r="E128" s="51">
        <v>31173250696</v>
      </c>
      <c r="F128" s="51">
        <v>38278479</v>
      </c>
      <c r="G128" s="51">
        <v>178433392016</v>
      </c>
      <c r="H128" s="51">
        <v>158033748344</v>
      </c>
      <c r="I128" s="51">
        <v>20399643672</v>
      </c>
    </row>
    <row r="129" spans="1:9" x14ac:dyDescent="0.5">
      <c r="A129" s="51" t="s">
        <v>234</v>
      </c>
      <c r="B129" s="51">
        <v>181514632</v>
      </c>
      <c r="C129" s="51">
        <v>603077463925</v>
      </c>
      <c r="D129" s="51">
        <v>319962718440</v>
      </c>
      <c r="E129" s="51">
        <v>283114745485</v>
      </c>
      <c r="F129" s="51">
        <v>181514632</v>
      </c>
      <c r="G129" s="51">
        <v>603077463925</v>
      </c>
      <c r="H129" s="51">
        <v>498500354800</v>
      </c>
      <c r="I129" s="51">
        <v>104577109125</v>
      </c>
    </row>
    <row r="130" spans="1:9" x14ac:dyDescent="0.5">
      <c r="A130" s="51" t="s">
        <v>445</v>
      </c>
      <c r="B130" s="51">
        <v>85230570</v>
      </c>
      <c r="C130" s="51">
        <v>198010472833</v>
      </c>
      <c r="D130" s="51">
        <v>100665969414</v>
      </c>
      <c r="E130" s="51">
        <v>97344503419</v>
      </c>
      <c r="F130" s="51">
        <v>85230570</v>
      </c>
      <c r="G130" s="51">
        <v>198010472833</v>
      </c>
      <c r="H130" s="51">
        <v>182836520972</v>
      </c>
      <c r="I130" s="51">
        <v>15173951861</v>
      </c>
    </row>
    <row r="131" spans="1:9" x14ac:dyDescent="0.5">
      <c r="A131" s="51" t="s">
        <v>446</v>
      </c>
      <c r="B131" s="51">
        <v>377814</v>
      </c>
      <c r="C131" s="51">
        <v>7931811618674</v>
      </c>
      <c r="D131" s="51">
        <v>9883514100207</v>
      </c>
      <c r="E131" s="51">
        <v>-1951702481533</v>
      </c>
      <c r="F131" s="51">
        <v>377814</v>
      </c>
      <c r="G131" s="51">
        <v>7931811618674</v>
      </c>
      <c r="H131" s="51">
        <v>5238518461695</v>
      </c>
      <c r="I131" s="51">
        <v>2693293156979</v>
      </c>
    </row>
    <row r="132" spans="1:9" x14ac:dyDescent="0.5">
      <c r="A132" s="51" t="s">
        <v>447</v>
      </c>
      <c r="B132" s="51">
        <v>1347151</v>
      </c>
      <c r="C132" s="51">
        <v>5012816733462</v>
      </c>
      <c r="D132" s="51">
        <v>8571939684261</v>
      </c>
      <c r="E132" s="51">
        <v>-3559122950799</v>
      </c>
      <c r="F132" s="51">
        <v>1347151</v>
      </c>
      <c r="G132" s="51">
        <v>5012816733462</v>
      </c>
      <c r="H132" s="51">
        <v>5598799841648</v>
      </c>
      <c r="I132" s="51">
        <v>-585983108186</v>
      </c>
    </row>
    <row r="133" spans="1:9" ht="17.399999999999999" thickBot="1" x14ac:dyDescent="0.55000000000000004">
      <c r="A133" s="51" t="s">
        <v>2</v>
      </c>
      <c r="B133" s="53">
        <f t="shared" ref="B133:I133" si="0">SUM(B7:B132)</f>
        <v>55135336983</v>
      </c>
      <c r="C133" s="53">
        <f t="shared" si="0"/>
        <v>181977666827886</v>
      </c>
      <c r="D133" s="53">
        <f t="shared" si="0"/>
        <v>165441471177184</v>
      </c>
      <c r="E133" s="53">
        <f t="shared" si="0"/>
        <v>16536195650702</v>
      </c>
      <c r="F133" s="53">
        <f t="shared" si="0"/>
        <v>55135336983</v>
      </c>
      <c r="G133" s="53">
        <f t="shared" si="0"/>
        <v>181977666827886</v>
      </c>
      <c r="H133" s="53">
        <f t="shared" si="0"/>
        <v>136748440366798</v>
      </c>
      <c r="I133" s="53">
        <f t="shared" si="0"/>
        <v>45229226461088</v>
      </c>
    </row>
    <row r="134" spans="1:9" ht="17.399999999999999" thickTop="1" x14ac:dyDescent="0.5"/>
    <row r="135" spans="1:9" x14ac:dyDescent="0.5">
      <c r="A135" s="51" t="s">
        <v>371</v>
      </c>
    </row>
    <row r="136" spans="1:9" x14ac:dyDescent="0.5">
      <c r="I136" s="90" t="b">
        <f>I133=('درآمد سرمایه گذاری مشتقه '!H81+'درآمد سرمایه گذاری در گواهی سپر'!E12+'درآمد سرمایه گذاری در اوراق بها'!I46+'درآمد سرمایه گذاری در صندوق'!H39+'درآمد سرمایه گذاری در سهام '!H48)</f>
        <v>1</v>
      </c>
    </row>
  </sheetData>
  <mergeCells count="6">
    <mergeCell ref="B5:E5"/>
    <mergeCell ref="F5:I5"/>
    <mergeCell ref="A4:D4"/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3"/>
  <sheetViews>
    <sheetView rightToLeft="1" zoomScale="70" zoomScaleNormal="70" zoomScaleSheetLayoutView="85" workbookViewId="0">
      <selection activeCell="P41" sqref="P41"/>
    </sheetView>
  </sheetViews>
  <sheetFormatPr defaultColWidth="9.109375" defaultRowHeight="16.2" x14ac:dyDescent="0.5"/>
  <cols>
    <col min="1" max="1" width="54.5546875" style="6" customWidth="1"/>
    <col min="2" max="2" width="22.5546875" style="6" customWidth="1"/>
    <col min="3" max="3" width="12" style="6" customWidth="1"/>
    <col min="4" max="4" width="11.5546875" style="6" customWidth="1"/>
    <col min="5" max="5" width="15" style="6" customWidth="1"/>
    <col min="6" max="6" width="12.5546875" style="6" customWidth="1"/>
    <col min="7" max="7" width="15.44140625" style="6" customWidth="1"/>
    <col min="8" max="8" width="17.5546875" style="6" customWidth="1"/>
    <col min="9" max="9" width="12.33203125" style="6" customWidth="1"/>
    <col min="10" max="10" width="12.44140625" style="6" customWidth="1"/>
    <col min="11" max="11" width="11.6640625" style="6" customWidth="1"/>
    <col min="12" max="12" width="15.109375" style="6" customWidth="1"/>
    <col min="13" max="13" width="15.88671875" style="6" customWidth="1"/>
    <col min="14" max="16384" width="9.109375" style="6"/>
  </cols>
  <sheetData>
    <row r="1" spans="1:13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20.399999999999999" x14ac:dyDescent="0.65">
      <c r="A2" s="109" t="s">
        <v>65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ht="20.399999999999999" hidden="1" x14ac:dyDescent="0.5">
      <c r="A4" s="56" t="s">
        <v>66</v>
      </c>
      <c r="B4" s="56"/>
      <c r="C4" s="56"/>
      <c r="D4" s="56"/>
      <c r="E4" s="56"/>
      <c r="F4" s="56"/>
      <c r="G4" s="56"/>
      <c r="H4" s="56"/>
      <c r="I4" s="56"/>
    </row>
    <row r="5" spans="1:13" ht="18" hidden="1" thickBot="1" x14ac:dyDescent="0.6">
      <c r="A5" s="1"/>
      <c r="B5" s="3"/>
      <c r="C5" s="3"/>
      <c r="D5" s="3"/>
      <c r="E5" s="3"/>
    </row>
    <row r="6" spans="1:13" ht="18" hidden="1" thickBot="1" x14ac:dyDescent="0.6">
      <c r="A6" s="1"/>
      <c r="B6" s="111" t="s">
        <v>121</v>
      </c>
      <c r="C6" s="111"/>
      <c r="D6" s="111"/>
      <c r="E6" s="111"/>
      <c r="F6" s="111" t="s">
        <v>120</v>
      </c>
      <c r="G6" s="111"/>
      <c r="H6" s="111"/>
      <c r="I6" s="111"/>
    </row>
    <row r="7" spans="1:13" ht="18" hidden="1" thickBot="1" x14ac:dyDescent="0.6">
      <c r="A7" s="12" t="s">
        <v>37</v>
      </c>
      <c r="B7" s="12" t="s">
        <v>38</v>
      </c>
      <c r="C7" s="12" t="s">
        <v>39</v>
      </c>
      <c r="D7" s="12" t="s">
        <v>40</v>
      </c>
      <c r="E7" s="12" t="s">
        <v>41</v>
      </c>
      <c r="F7" s="12" t="s">
        <v>38</v>
      </c>
      <c r="G7" s="12" t="s">
        <v>39</v>
      </c>
      <c r="H7" s="12" t="s">
        <v>40</v>
      </c>
      <c r="I7" s="12" t="s">
        <v>41</v>
      </c>
    </row>
    <row r="8" spans="1:13" hidden="1" x14ac:dyDescent="0.5">
      <c r="A8" s="9"/>
      <c r="B8" s="40"/>
      <c r="C8" s="40"/>
      <c r="D8" s="39"/>
      <c r="E8" s="40"/>
      <c r="F8" s="40"/>
      <c r="G8" s="40"/>
      <c r="H8" s="39"/>
      <c r="I8" s="40"/>
    </row>
    <row r="9" spans="1:13" ht="20.399999999999999" x14ac:dyDescent="0.65">
      <c r="A9" s="36"/>
      <c r="B9" s="36"/>
      <c r="C9" s="36"/>
      <c r="D9" s="36"/>
      <c r="E9" s="36"/>
      <c r="F9" s="36"/>
      <c r="G9" s="36"/>
      <c r="H9" s="36"/>
      <c r="I9" s="36"/>
    </row>
    <row r="10" spans="1:13" ht="20.399999999999999" x14ac:dyDescent="0.5">
      <c r="A10" s="57" t="s">
        <v>75</v>
      </c>
      <c r="B10" s="57"/>
      <c r="C10" s="57"/>
      <c r="D10" s="57"/>
      <c r="E10" s="57"/>
      <c r="F10" s="57"/>
      <c r="G10" s="57"/>
      <c r="H10" s="57"/>
      <c r="I10" s="57"/>
    </row>
    <row r="11" spans="1:13" ht="18" thickBot="1" x14ac:dyDescent="0.6">
      <c r="A11" s="1"/>
      <c r="B11" s="3"/>
      <c r="C11" s="3"/>
      <c r="D11" s="3"/>
      <c r="E11" s="3"/>
      <c r="F11" s="3"/>
      <c r="G11" s="3"/>
      <c r="H11" s="3"/>
    </row>
    <row r="12" spans="1:13" ht="18.600000000000001" customHeight="1" thickBot="1" x14ac:dyDescent="0.6">
      <c r="A12" s="1"/>
      <c r="B12" s="111" t="s">
        <v>121</v>
      </c>
      <c r="C12" s="111"/>
      <c r="D12" s="111"/>
      <c r="E12" s="111"/>
      <c r="F12" s="111"/>
      <c r="G12" s="111"/>
      <c r="H12" s="111" t="s">
        <v>120</v>
      </c>
      <c r="I12" s="111"/>
      <c r="J12" s="111"/>
      <c r="K12" s="111"/>
      <c r="L12" s="111"/>
      <c r="M12" s="111"/>
    </row>
    <row r="13" spans="1:13" ht="18" thickBot="1" x14ac:dyDescent="0.55000000000000004">
      <c r="A13" s="68" t="s">
        <v>37</v>
      </c>
      <c r="B13" s="68" t="s">
        <v>77</v>
      </c>
      <c r="C13" s="68" t="s">
        <v>76</v>
      </c>
      <c r="D13" s="68" t="s">
        <v>78</v>
      </c>
      <c r="E13" s="68" t="s">
        <v>74</v>
      </c>
      <c r="F13" s="68" t="s">
        <v>39</v>
      </c>
      <c r="G13" s="68" t="s">
        <v>40</v>
      </c>
      <c r="H13" s="68" t="s">
        <v>77</v>
      </c>
      <c r="I13" s="68" t="s">
        <v>76</v>
      </c>
      <c r="J13" s="68" t="s">
        <v>78</v>
      </c>
      <c r="K13" s="68" t="s">
        <v>74</v>
      </c>
      <c r="L13" s="68" t="s">
        <v>39</v>
      </c>
      <c r="M13" s="68" t="s">
        <v>40</v>
      </c>
    </row>
    <row r="14" spans="1:13" x14ac:dyDescent="0.5">
      <c r="A14" s="51" t="s">
        <v>483</v>
      </c>
      <c r="B14" s="51" t="s">
        <v>377</v>
      </c>
      <c r="C14" s="51" t="s">
        <v>377</v>
      </c>
      <c r="D14" s="51" t="s">
        <v>377</v>
      </c>
      <c r="E14" s="51">
        <v>0</v>
      </c>
      <c r="F14" s="51">
        <v>0</v>
      </c>
      <c r="G14" s="51" t="s">
        <v>377</v>
      </c>
      <c r="H14" s="51" t="s">
        <v>495</v>
      </c>
      <c r="I14" s="51" t="s">
        <v>496</v>
      </c>
      <c r="J14" s="51" t="s">
        <v>377</v>
      </c>
      <c r="K14" s="51">
        <v>100</v>
      </c>
      <c r="L14" s="51">
        <v>2700000</v>
      </c>
      <c r="M14" s="51" t="s">
        <v>497</v>
      </c>
    </row>
    <row r="15" spans="1:13" x14ac:dyDescent="0.5">
      <c r="A15" s="51" t="s">
        <v>482</v>
      </c>
      <c r="B15" s="51" t="s">
        <v>377</v>
      </c>
      <c r="C15" s="51" t="s">
        <v>377</v>
      </c>
      <c r="D15" s="51" t="s">
        <v>377</v>
      </c>
      <c r="E15" s="51">
        <v>0</v>
      </c>
      <c r="F15" s="51">
        <v>0</v>
      </c>
      <c r="G15" s="51" t="s">
        <v>377</v>
      </c>
      <c r="H15" s="51" t="s">
        <v>495</v>
      </c>
      <c r="I15" s="51" t="s">
        <v>496</v>
      </c>
      <c r="J15" s="51" t="s">
        <v>377</v>
      </c>
      <c r="K15" s="51">
        <v>100</v>
      </c>
      <c r="L15" s="51">
        <v>3000000</v>
      </c>
      <c r="M15" s="51" t="s">
        <v>497</v>
      </c>
    </row>
    <row r="16" spans="1:13" x14ac:dyDescent="0.5">
      <c r="A16" s="51" t="s">
        <v>453</v>
      </c>
      <c r="B16" s="51" t="s">
        <v>377</v>
      </c>
      <c r="C16" s="51" t="s">
        <v>377</v>
      </c>
      <c r="D16" s="51" t="s">
        <v>377</v>
      </c>
      <c r="E16" s="51">
        <v>0</v>
      </c>
      <c r="F16" s="51">
        <v>0</v>
      </c>
      <c r="G16" s="51" t="s">
        <v>377</v>
      </c>
      <c r="H16" s="51" t="s">
        <v>495</v>
      </c>
      <c r="I16" s="51" t="s">
        <v>496</v>
      </c>
      <c r="J16" s="51" t="s">
        <v>377</v>
      </c>
      <c r="K16" s="51">
        <v>90</v>
      </c>
      <c r="L16" s="51">
        <v>3300000</v>
      </c>
      <c r="M16" s="51" t="s">
        <v>497</v>
      </c>
    </row>
    <row r="17" spans="1:13" x14ac:dyDescent="0.5">
      <c r="A17" s="51" t="s">
        <v>454</v>
      </c>
      <c r="B17" s="51" t="s">
        <v>377</v>
      </c>
      <c r="C17" s="51" t="s">
        <v>377</v>
      </c>
      <c r="D17" s="51" t="s">
        <v>377</v>
      </c>
      <c r="E17" s="51">
        <v>0</v>
      </c>
      <c r="F17" s="51">
        <v>0</v>
      </c>
      <c r="G17" s="51" t="s">
        <v>377</v>
      </c>
      <c r="H17" s="51" t="s">
        <v>495</v>
      </c>
      <c r="I17" s="51" t="s">
        <v>496</v>
      </c>
      <c r="J17" s="51" t="s">
        <v>377</v>
      </c>
      <c r="K17" s="51">
        <v>3</v>
      </c>
      <c r="L17" s="51">
        <v>3900000</v>
      </c>
      <c r="M17" s="51" t="s">
        <v>497</v>
      </c>
    </row>
    <row r="18" spans="1:13" x14ac:dyDescent="0.5">
      <c r="A18" s="51" t="s">
        <v>452</v>
      </c>
      <c r="B18" s="51" t="s">
        <v>377</v>
      </c>
      <c r="C18" s="51" t="s">
        <v>377</v>
      </c>
      <c r="D18" s="51" t="s">
        <v>377</v>
      </c>
      <c r="E18" s="51">
        <v>0</v>
      </c>
      <c r="F18" s="51">
        <v>0</v>
      </c>
      <c r="G18" s="51" t="s">
        <v>377</v>
      </c>
      <c r="H18" s="51" t="s">
        <v>495</v>
      </c>
      <c r="I18" s="51" t="s">
        <v>496</v>
      </c>
      <c r="J18" s="51" t="s">
        <v>377</v>
      </c>
      <c r="K18" s="51">
        <v>304</v>
      </c>
      <c r="L18" s="51">
        <v>3500000</v>
      </c>
      <c r="M18" s="51" t="s">
        <v>323</v>
      </c>
    </row>
    <row r="19" spans="1:13" x14ac:dyDescent="0.5">
      <c r="A19" s="51" t="s">
        <v>472</v>
      </c>
      <c r="B19" s="51" t="s">
        <v>377</v>
      </c>
      <c r="C19" s="51" t="s">
        <v>377</v>
      </c>
      <c r="D19" s="51" t="s">
        <v>377</v>
      </c>
      <c r="E19" s="51">
        <v>0</v>
      </c>
      <c r="F19" s="51">
        <v>0</v>
      </c>
      <c r="G19" s="51" t="s">
        <v>377</v>
      </c>
      <c r="H19" s="51" t="s">
        <v>495</v>
      </c>
      <c r="I19" s="51" t="s">
        <v>496</v>
      </c>
      <c r="J19" s="51" t="s">
        <v>377</v>
      </c>
      <c r="K19" s="51">
        <v>200</v>
      </c>
      <c r="L19" s="51">
        <v>4000000</v>
      </c>
      <c r="M19" s="51" t="s">
        <v>323</v>
      </c>
    </row>
    <row r="20" spans="1:13" x14ac:dyDescent="0.5">
      <c r="A20" s="51" t="s">
        <v>463</v>
      </c>
      <c r="B20" s="51" t="s">
        <v>377</v>
      </c>
      <c r="C20" s="51" t="s">
        <v>377</v>
      </c>
      <c r="D20" s="51" t="s">
        <v>377</v>
      </c>
      <c r="E20" s="51">
        <v>0</v>
      </c>
      <c r="F20" s="51">
        <v>0</v>
      </c>
      <c r="G20" s="51" t="s">
        <v>377</v>
      </c>
      <c r="H20" s="51" t="s">
        <v>495</v>
      </c>
      <c r="I20" s="51" t="s">
        <v>496</v>
      </c>
      <c r="J20" s="51" t="s">
        <v>377</v>
      </c>
      <c r="K20" s="51">
        <v>201</v>
      </c>
      <c r="L20" s="51">
        <v>4500000</v>
      </c>
      <c r="M20" s="51" t="s">
        <v>323</v>
      </c>
    </row>
    <row r="21" spans="1:13" x14ac:dyDescent="0.5">
      <c r="A21" s="51" t="s">
        <v>469</v>
      </c>
      <c r="B21" s="51" t="s">
        <v>495</v>
      </c>
      <c r="C21" s="51" t="s">
        <v>496</v>
      </c>
      <c r="D21" s="51" t="s">
        <v>377</v>
      </c>
      <c r="E21" s="51">
        <v>341</v>
      </c>
      <c r="F21" s="51">
        <v>1100000</v>
      </c>
      <c r="G21" s="51" t="s">
        <v>498</v>
      </c>
      <c r="H21" s="51" t="s">
        <v>495</v>
      </c>
      <c r="I21" s="51" t="s">
        <v>496</v>
      </c>
      <c r="J21" s="51" t="s">
        <v>377</v>
      </c>
      <c r="K21" s="51">
        <v>34105</v>
      </c>
      <c r="L21" s="51">
        <v>1100000</v>
      </c>
      <c r="M21" s="51" t="s">
        <v>498</v>
      </c>
    </row>
    <row r="22" spans="1:13" x14ac:dyDescent="0.5">
      <c r="A22" s="51" t="s">
        <v>485</v>
      </c>
      <c r="B22" s="51" t="s">
        <v>495</v>
      </c>
      <c r="C22" s="51" t="s">
        <v>496</v>
      </c>
      <c r="D22" s="51" t="s">
        <v>377</v>
      </c>
      <c r="E22" s="51">
        <v>38348</v>
      </c>
      <c r="F22" s="51">
        <v>1300000</v>
      </c>
      <c r="G22" s="51" t="s">
        <v>498</v>
      </c>
      <c r="H22" s="51" t="s">
        <v>495</v>
      </c>
      <c r="I22" s="51" t="s">
        <v>496</v>
      </c>
      <c r="J22" s="51" t="s">
        <v>377</v>
      </c>
      <c r="K22" s="51">
        <v>108351</v>
      </c>
      <c r="L22" s="51">
        <v>1300000</v>
      </c>
      <c r="M22" s="51" t="s">
        <v>498</v>
      </c>
    </row>
    <row r="23" spans="1:13" x14ac:dyDescent="0.5">
      <c r="A23" s="51" t="s">
        <v>468</v>
      </c>
      <c r="B23" s="51" t="s">
        <v>495</v>
      </c>
      <c r="C23" s="51" t="s">
        <v>496</v>
      </c>
      <c r="D23" s="51" t="s">
        <v>377</v>
      </c>
      <c r="E23" s="51">
        <v>37743</v>
      </c>
      <c r="F23" s="51">
        <v>1500000</v>
      </c>
      <c r="G23" s="51" t="s">
        <v>498</v>
      </c>
      <c r="H23" s="51" t="s">
        <v>495</v>
      </c>
      <c r="I23" s="51" t="s">
        <v>496</v>
      </c>
      <c r="J23" s="51" t="s">
        <v>377</v>
      </c>
      <c r="K23" s="51">
        <v>47743</v>
      </c>
      <c r="L23" s="51">
        <v>1500000</v>
      </c>
      <c r="M23" s="51" t="s">
        <v>498</v>
      </c>
    </row>
    <row r="24" spans="1:13" x14ac:dyDescent="0.5">
      <c r="A24" s="51" t="s">
        <v>488</v>
      </c>
      <c r="B24" s="51" t="s">
        <v>495</v>
      </c>
      <c r="C24" s="51" t="s">
        <v>496</v>
      </c>
      <c r="D24" s="51" t="s">
        <v>377</v>
      </c>
      <c r="E24" s="51">
        <v>20044</v>
      </c>
      <c r="F24" s="51">
        <v>1700000</v>
      </c>
      <c r="G24" s="51" t="s">
        <v>498</v>
      </c>
      <c r="H24" s="51" t="s">
        <v>495</v>
      </c>
      <c r="I24" s="51" t="s">
        <v>496</v>
      </c>
      <c r="J24" s="51" t="s">
        <v>377</v>
      </c>
      <c r="K24" s="51">
        <v>20044</v>
      </c>
      <c r="L24" s="51">
        <v>1700000</v>
      </c>
      <c r="M24" s="51" t="s">
        <v>498</v>
      </c>
    </row>
    <row r="25" spans="1:13" x14ac:dyDescent="0.5">
      <c r="A25" s="51" t="s">
        <v>487</v>
      </c>
      <c r="B25" s="51" t="s">
        <v>495</v>
      </c>
      <c r="C25" s="51" t="s">
        <v>496</v>
      </c>
      <c r="D25" s="51" t="s">
        <v>377</v>
      </c>
      <c r="E25" s="51">
        <v>26357</v>
      </c>
      <c r="F25" s="51">
        <v>1900000</v>
      </c>
      <c r="G25" s="51" t="s">
        <v>498</v>
      </c>
      <c r="H25" s="51" t="s">
        <v>495</v>
      </c>
      <c r="I25" s="51" t="s">
        <v>496</v>
      </c>
      <c r="J25" s="51" t="s">
        <v>377</v>
      </c>
      <c r="K25" s="51">
        <v>26357</v>
      </c>
      <c r="L25" s="51">
        <v>1900000</v>
      </c>
      <c r="M25" s="51" t="s">
        <v>498</v>
      </c>
    </row>
    <row r="26" spans="1:13" x14ac:dyDescent="0.5">
      <c r="A26" s="51" t="s">
        <v>464</v>
      </c>
      <c r="B26" s="51" t="s">
        <v>495</v>
      </c>
      <c r="C26" s="51" t="s">
        <v>496</v>
      </c>
      <c r="D26" s="51" t="s">
        <v>377</v>
      </c>
      <c r="E26" s="51">
        <v>9482</v>
      </c>
      <c r="F26" s="51">
        <v>700000</v>
      </c>
      <c r="G26" s="51" t="s">
        <v>498</v>
      </c>
      <c r="H26" s="51" t="s">
        <v>495</v>
      </c>
      <c r="I26" s="51" t="s">
        <v>496</v>
      </c>
      <c r="J26" s="51" t="s">
        <v>377</v>
      </c>
      <c r="K26" s="51">
        <v>9981</v>
      </c>
      <c r="L26" s="51">
        <v>700000</v>
      </c>
      <c r="M26" s="51" t="s">
        <v>498</v>
      </c>
    </row>
    <row r="27" spans="1:13" x14ac:dyDescent="0.5">
      <c r="A27" s="51" t="s">
        <v>494</v>
      </c>
      <c r="B27" s="51" t="s">
        <v>495</v>
      </c>
      <c r="C27" s="51" t="s">
        <v>496</v>
      </c>
      <c r="D27" s="51" t="s">
        <v>377</v>
      </c>
      <c r="E27" s="51">
        <v>296</v>
      </c>
      <c r="F27" s="51">
        <v>900000</v>
      </c>
      <c r="G27" s="51" t="s">
        <v>498</v>
      </c>
      <c r="H27" s="51" t="s">
        <v>495</v>
      </c>
      <c r="I27" s="51" t="s">
        <v>496</v>
      </c>
      <c r="J27" s="51" t="s">
        <v>377</v>
      </c>
      <c r="K27" s="51">
        <v>3144</v>
      </c>
      <c r="L27" s="51">
        <v>900000</v>
      </c>
      <c r="M27" s="51" t="s">
        <v>498</v>
      </c>
    </row>
    <row r="28" spans="1:13" x14ac:dyDescent="0.5">
      <c r="A28" s="51" t="s">
        <v>481</v>
      </c>
      <c r="B28" s="51" t="s">
        <v>495</v>
      </c>
      <c r="C28" s="51" t="s">
        <v>496</v>
      </c>
      <c r="D28" s="51" t="s">
        <v>377</v>
      </c>
      <c r="E28" s="51">
        <v>780</v>
      </c>
      <c r="F28" s="51">
        <v>1100000</v>
      </c>
      <c r="G28" s="51" t="s">
        <v>499</v>
      </c>
      <c r="H28" s="51" t="s">
        <v>495</v>
      </c>
      <c r="I28" s="51" t="s">
        <v>496</v>
      </c>
      <c r="J28" s="51" t="s">
        <v>377</v>
      </c>
      <c r="K28" s="51">
        <v>16509</v>
      </c>
      <c r="L28" s="51">
        <v>1100000</v>
      </c>
      <c r="M28" s="51" t="s">
        <v>499</v>
      </c>
    </row>
    <row r="29" spans="1:13" x14ac:dyDescent="0.5">
      <c r="A29" s="51" t="s">
        <v>476</v>
      </c>
      <c r="B29" s="51" t="s">
        <v>495</v>
      </c>
      <c r="C29" s="51" t="s">
        <v>496</v>
      </c>
      <c r="D29" s="51" t="s">
        <v>377</v>
      </c>
      <c r="E29" s="51">
        <v>25482</v>
      </c>
      <c r="F29" s="51">
        <v>1300000</v>
      </c>
      <c r="G29" s="51" t="s">
        <v>499</v>
      </c>
      <c r="H29" s="51" t="s">
        <v>495</v>
      </c>
      <c r="I29" s="51" t="s">
        <v>496</v>
      </c>
      <c r="J29" s="51" t="s">
        <v>377</v>
      </c>
      <c r="K29" s="51">
        <v>25522</v>
      </c>
      <c r="L29" s="51">
        <v>1300000</v>
      </c>
      <c r="M29" s="51" t="s">
        <v>499</v>
      </c>
    </row>
    <row r="30" spans="1:13" x14ac:dyDescent="0.5">
      <c r="A30" s="51" t="s">
        <v>493</v>
      </c>
      <c r="B30" s="51" t="s">
        <v>495</v>
      </c>
      <c r="C30" s="51" t="s">
        <v>496</v>
      </c>
      <c r="D30" s="51" t="s">
        <v>377</v>
      </c>
      <c r="E30" s="51">
        <v>15000</v>
      </c>
      <c r="F30" s="51">
        <v>1700000</v>
      </c>
      <c r="G30" s="51" t="s">
        <v>499</v>
      </c>
      <c r="H30" s="51" t="s">
        <v>495</v>
      </c>
      <c r="I30" s="51" t="s">
        <v>496</v>
      </c>
      <c r="J30" s="51" t="s">
        <v>377</v>
      </c>
      <c r="K30" s="51">
        <v>25002</v>
      </c>
      <c r="L30" s="51">
        <v>1700000</v>
      </c>
      <c r="M30" s="51" t="s">
        <v>499</v>
      </c>
    </row>
    <row r="31" spans="1:13" x14ac:dyDescent="0.5">
      <c r="A31" s="51" t="s">
        <v>471</v>
      </c>
      <c r="B31" s="51" t="s">
        <v>495</v>
      </c>
      <c r="C31" s="51" t="s">
        <v>496</v>
      </c>
      <c r="D31" s="51" t="s">
        <v>377</v>
      </c>
      <c r="E31" s="51">
        <v>10000</v>
      </c>
      <c r="F31" s="51">
        <v>1900000</v>
      </c>
      <c r="G31" s="51" t="s">
        <v>499</v>
      </c>
      <c r="H31" s="51" t="s">
        <v>495</v>
      </c>
      <c r="I31" s="51" t="s">
        <v>496</v>
      </c>
      <c r="J31" s="51" t="s">
        <v>377</v>
      </c>
      <c r="K31" s="51">
        <v>10000</v>
      </c>
      <c r="L31" s="51">
        <v>1900000</v>
      </c>
      <c r="M31" s="51" t="s">
        <v>499</v>
      </c>
    </row>
    <row r="32" spans="1:13" x14ac:dyDescent="0.5">
      <c r="A32" s="51" t="s">
        <v>500</v>
      </c>
      <c r="B32" s="51" t="s">
        <v>377</v>
      </c>
      <c r="C32" s="51" t="s">
        <v>377</v>
      </c>
      <c r="D32" s="51" t="s">
        <v>377</v>
      </c>
      <c r="E32" s="51">
        <v>0</v>
      </c>
      <c r="F32" s="51">
        <v>0</v>
      </c>
      <c r="G32" s="51" t="s">
        <v>377</v>
      </c>
      <c r="H32" s="51" t="s">
        <v>495</v>
      </c>
      <c r="I32" s="51" t="s">
        <v>501</v>
      </c>
      <c r="J32" s="51" t="s">
        <v>377</v>
      </c>
      <c r="K32" s="51">
        <v>565</v>
      </c>
      <c r="L32" s="51">
        <v>900000</v>
      </c>
      <c r="M32" s="51" t="s">
        <v>499</v>
      </c>
    </row>
    <row r="33" spans="1:13" x14ac:dyDescent="0.5">
      <c r="A33" s="51" t="s">
        <v>462</v>
      </c>
      <c r="B33" s="51" t="s">
        <v>495</v>
      </c>
      <c r="C33" s="51" t="s">
        <v>496</v>
      </c>
      <c r="D33" s="51" t="s">
        <v>377</v>
      </c>
      <c r="E33" s="51">
        <v>35</v>
      </c>
      <c r="F33" s="51">
        <v>1000000</v>
      </c>
      <c r="G33" s="51" t="s">
        <v>502</v>
      </c>
      <c r="H33" s="51" t="s">
        <v>495</v>
      </c>
      <c r="I33" s="51" t="s">
        <v>496</v>
      </c>
      <c r="J33" s="51" t="s">
        <v>377</v>
      </c>
      <c r="K33" s="51">
        <v>10035</v>
      </c>
      <c r="L33" s="51">
        <v>1000000</v>
      </c>
      <c r="M33" s="51" t="s">
        <v>502</v>
      </c>
    </row>
    <row r="34" spans="1:13" x14ac:dyDescent="0.5">
      <c r="A34" s="51" t="s">
        <v>480</v>
      </c>
      <c r="B34" s="51" t="s">
        <v>495</v>
      </c>
      <c r="C34" s="51" t="s">
        <v>496</v>
      </c>
      <c r="D34" s="51" t="s">
        <v>377</v>
      </c>
      <c r="E34" s="51">
        <v>80</v>
      </c>
      <c r="F34" s="51">
        <v>1200000</v>
      </c>
      <c r="G34" s="51" t="s">
        <v>502</v>
      </c>
      <c r="H34" s="51" t="s">
        <v>495</v>
      </c>
      <c r="I34" s="51" t="s">
        <v>496</v>
      </c>
      <c r="J34" s="51" t="s">
        <v>377</v>
      </c>
      <c r="K34" s="51">
        <v>2745</v>
      </c>
      <c r="L34" s="51">
        <v>1200000</v>
      </c>
      <c r="M34" s="51" t="s">
        <v>502</v>
      </c>
    </row>
    <row r="35" spans="1:13" x14ac:dyDescent="0.5">
      <c r="A35" s="51" t="s">
        <v>461</v>
      </c>
      <c r="B35" s="51" t="s">
        <v>495</v>
      </c>
      <c r="C35" s="51" t="s">
        <v>496</v>
      </c>
      <c r="D35" s="51" t="s">
        <v>377</v>
      </c>
      <c r="E35" s="51">
        <v>23059</v>
      </c>
      <c r="F35" s="51">
        <v>1400000</v>
      </c>
      <c r="G35" s="51" t="s">
        <v>502</v>
      </c>
      <c r="H35" s="51" t="s">
        <v>495</v>
      </c>
      <c r="I35" s="51" t="s">
        <v>496</v>
      </c>
      <c r="J35" s="51" t="s">
        <v>377</v>
      </c>
      <c r="K35" s="51">
        <v>27995</v>
      </c>
      <c r="L35" s="51">
        <v>1400000</v>
      </c>
      <c r="M35" s="51" t="s">
        <v>502</v>
      </c>
    </row>
    <row r="36" spans="1:13" x14ac:dyDescent="0.5">
      <c r="A36" s="51" t="s">
        <v>470</v>
      </c>
      <c r="B36" s="51" t="s">
        <v>495</v>
      </c>
      <c r="C36" s="51" t="s">
        <v>496</v>
      </c>
      <c r="D36" s="51" t="s">
        <v>377</v>
      </c>
      <c r="E36" s="51">
        <v>1232</v>
      </c>
      <c r="F36" s="51">
        <v>1600000</v>
      </c>
      <c r="G36" s="51" t="s">
        <v>502</v>
      </c>
      <c r="H36" s="51" t="s">
        <v>495</v>
      </c>
      <c r="I36" s="51" t="s">
        <v>496</v>
      </c>
      <c r="J36" s="51" t="s">
        <v>377</v>
      </c>
      <c r="K36" s="51">
        <v>24105</v>
      </c>
      <c r="L36" s="51">
        <v>1600000</v>
      </c>
      <c r="M36" s="51" t="s">
        <v>502</v>
      </c>
    </row>
    <row r="37" spans="1:13" x14ac:dyDescent="0.5">
      <c r="A37" s="51" t="s">
        <v>489</v>
      </c>
      <c r="B37" s="51" t="s">
        <v>495</v>
      </c>
      <c r="C37" s="51" t="s">
        <v>496</v>
      </c>
      <c r="D37" s="51" t="s">
        <v>377</v>
      </c>
      <c r="E37" s="51">
        <v>9868</v>
      </c>
      <c r="F37" s="51">
        <v>1800000</v>
      </c>
      <c r="G37" s="51" t="s">
        <v>502</v>
      </c>
      <c r="H37" s="51" t="s">
        <v>495</v>
      </c>
      <c r="I37" s="51" t="s">
        <v>496</v>
      </c>
      <c r="J37" s="51" t="s">
        <v>377</v>
      </c>
      <c r="K37" s="51">
        <v>19868</v>
      </c>
      <c r="L37" s="51">
        <v>1800000</v>
      </c>
      <c r="M37" s="51" t="s">
        <v>502</v>
      </c>
    </row>
    <row r="38" spans="1:13" x14ac:dyDescent="0.5">
      <c r="A38" s="51" t="s">
        <v>451</v>
      </c>
      <c r="B38" s="51" t="s">
        <v>495</v>
      </c>
      <c r="C38" s="51" t="s">
        <v>496</v>
      </c>
      <c r="D38" s="51" t="s">
        <v>377</v>
      </c>
      <c r="E38" s="51">
        <v>1</v>
      </c>
      <c r="F38" s="51">
        <v>2000000</v>
      </c>
      <c r="G38" s="51" t="s">
        <v>502</v>
      </c>
      <c r="H38" s="51" t="s">
        <v>495</v>
      </c>
      <c r="I38" s="51" t="s">
        <v>496</v>
      </c>
      <c r="J38" s="51" t="s">
        <v>377</v>
      </c>
      <c r="K38" s="51">
        <v>1</v>
      </c>
      <c r="L38" s="51">
        <v>2000000</v>
      </c>
      <c r="M38" s="51" t="s">
        <v>502</v>
      </c>
    </row>
    <row r="39" spans="1:13" x14ac:dyDescent="0.5">
      <c r="A39" s="51" t="s">
        <v>459</v>
      </c>
      <c r="B39" s="51" t="s">
        <v>495</v>
      </c>
      <c r="C39" s="51" t="s">
        <v>496</v>
      </c>
      <c r="D39" s="51" t="s">
        <v>377</v>
      </c>
      <c r="E39" s="51">
        <v>10001</v>
      </c>
      <c r="F39" s="51">
        <v>800000</v>
      </c>
      <c r="G39" s="51" t="s">
        <v>502</v>
      </c>
      <c r="H39" s="51" t="s">
        <v>495</v>
      </c>
      <c r="I39" s="51" t="s">
        <v>496</v>
      </c>
      <c r="J39" s="51" t="s">
        <v>377</v>
      </c>
      <c r="K39" s="51">
        <v>15001</v>
      </c>
      <c r="L39" s="51">
        <v>800000</v>
      </c>
      <c r="M39" s="51" t="s">
        <v>502</v>
      </c>
    </row>
    <row r="40" spans="1:13" x14ac:dyDescent="0.5">
      <c r="K40" s="70"/>
    </row>
    <row r="42" spans="1:13" ht="20.399999999999999" hidden="1" customHeight="1" x14ac:dyDescent="0.5">
      <c r="A42" s="57"/>
      <c r="B42" s="57"/>
      <c r="C42" s="57"/>
      <c r="D42" s="57"/>
      <c r="E42" s="78"/>
      <c r="F42" s="78"/>
      <c r="G42" s="57"/>
      <c r="H42" s="78"/>
      <c r="I42" s="78"/>
      <c r="J42" s="73"/>
      <c r="K42" s="73"/>
    </row>
    <row r="43" spans="1:13" ht="18" hidden="1" customHeight="1" thickBot="1" x14ac:dyDescent="0.6">
      <c r="A43" s="1"/>
      <c r="B43" s="3"/>
      <c r="C43" s="3"/>
      <c r="E43" s="73"/>
      <c r="F43" s="73"/>
      <c r="H43" s="73"/>
      <c r="I43" s="73"/>
      <c r="J43" s="73"/>
      <c r="K43" s="73"/>
    </row>
    <row r="44" spans="1:13" ht="18.600000000000001" hidden="1" customHeight="1" thickBot="1" x14ac:dyDescent="0.6">
      <c r="A44" s="1"/>
      <c r="B44" s="27"/>
      <c r="C44" s="27"/>
      <c r="D44" s="27"/>
      <c r="E44" s="79"/>
      <c r="F44" s="79"/>
      <c r="G44" s="27"/>
      <c r="H44" s="79"/>
      <c r="I44" s="79"/>
      <c r="J44" s="80"/>
      <c r="K44" s="80"/>
    </row>
    <row r="45" spans="1:13" ht="18" hidden="1" customHeight="1" thickBot="1" x14ac:dyDescent="0.6">
      <c r="A45" s="12"/>
      <c r="B45" s="12"/>
      <c r="C45" s="12"/>
      <c r="D45" s="12"/>
      <c r="E45" s="81"/>
      <c r="F45" s="81"/>
      <c r="G45" s="12"/>
      <c r="H45" s="12"/>
      <c r="I45" s="81"/>
      <c r="J45" s="82"/>
      <c r="K45" s="82"/>
    </row>
    <row r="46" spans="1:13" ht="16.2" hidden="1" customHeight="1" x14ac:dyDescent="0.5">
      <c r="A46" s="9"/>
      <c r="B46" s="9"/>
      <c r="C46" s="9"/>
      <c r="D46" s="9"/>
      <c r="E46" s="83"/>
      <c r="F46" s="83"/>
      <c r="G46" s="9"/>
      <c r="H46" s="83"/>
      <c r="I46" s="83"/>
      <c r="J46" s="84"/>
      <c r="K46" s="85"/>
    </row>
    <row r="47" spans="1:13" ht="16.2" hidden="1" customHeight="1" x14ac:dyDescent="0.5">
      <c r="A47" s="9"/>
      <c r="B47" s="9"/>
      <c r="C47" s="9"/>
      <c r="D47" s="9"/>
      <c r="E47" s="83"/>
      <c r="F47" s="83"/>
      <c r="G47" s="9"/>
      <c r="H47" s="83"/>
      <c r="I47" s="83"/>
      <c r="J47" s="84"/>
      <c r="K47" s="84"/>
    </row>
    <row r="48" spans="1:13" ht="16.2" hidden="1" customHeight="1" x14ac:dyDescent="0.5">
      <c r="A48" s="9"/>
      <c r="B48" s="9"/>
      <c r="C48" s="9"/>
      <c r="D48" s="9"/>
      <c r="E48" s="83"/>
      <c r="F48" s="83"/>
      <c r="G48" s="9"/>
      <c r="H48" s="83"/>
      <c r="I48" s="83"/>
      <c r="J48" s="73"/>
      <c r="K48" s="73"/>
    </row>
    <row r="49" spans="1:11" ht="16.2" hidden="1" customHeight="1" x14ac:dyDescent="0.5">
      <c r="A49" s="9"/>
      <c r="B49" s="9"/>
      <c r="C49" s="9"/>
      <c r="D49" s="9"/>
      <c r="E49" s="83"/>
      <c r="F49" s="83"/>
      <c r="G49" s="9"/>
      <c r="H49" s="9"/>
      <c r="I49" s="83"/>
      <c r="J49" s="73"/>
      <c r="K49" s="73"/>
    </row>
    <row r="50" spans="1:11" ht="16.2" hidden="1" customHeight="1" x14ac:dyDescent="0.5">
      <c r="A50" s="9"/>
      <c r="B50" s="9"/>
      <c r="C50" s="9"/>
      <c r="D50" s="9"/>
      <c r="E50" s="83"/>
      <c r="F50" s="83"/>
      <c r="G50" s="9"/>
      <c r="H50" s="83"/>
      <c r="I50" s="83"/>
      <c r="J50" s="73"/>
      <c r="K50" s="73"/>
    </row>
    <row r="51" spans="1:11" ht="16.2" hidden="1" customHeight="1" x14ac:dyDescent="0.5">
      <c r="A51" s="9"/>
      <c r="B51" s="9"/>
      <c r="C51" s="9"/>
      <c r="D51" s="9"/>
      <c r="E51" s="83"/>
      <c r="F51" s="83"/>
      <c r="G51" s="9"/>
      <c r="H51" s="9"/>
      <c r="I51" s="83"/>
      <c r="J51" s="73"/>
      <c r="K51" s="73"/>
    </row>
    <row r="52" spans="1:11" ht="16.2" hidden="1" customHeight="1" x14ac:dyDescent="0.5">
      <c r="A52" s="9"/>
      <c r="B52" s="9"/>
      <c r="C52" s="9"/>
      <c r="D52" s="9"/>
      <c r="E52" s="83"/>
      <c r="F52" s="83"/>
      <c r="G52" s="9"/>
      <c r="H52" s="9"/>
      <c r="I52" s="83"/>
      <c r="J52" s="73"/>
      <c r="K52" s="73"/>
    </row>
    <row r="53" spans="1:11" x14ac:dyDescent="0.5">
      <c r="A53" s="9"/>
      <c r="B53" s="9"/>
      <c r="C53" s="9"/>
      <c r="D53" s="9"/>
      <c r="E53" s="83"/>
      <c r="F53" s="83"/>
      <c r="G53" s="9"/>
      <c r="H53" s="9"/>
      <c r="I53" s="83"/>
      <c r="J53" s="73"/>
      <c r="K53" s="73"/>
    </row>
    <row r="54" spans="1:11" x14ac:dyDescent="0.5">
      <c r="A54" s="9"/>
      <c r="B54" s="9"/>
      <c r="C54" s="9"/>
      <c r="D54" s="9"/>
      <c r="E54" s="83"/>
      <c r="F54" s="83"/>
      <c r="G54" s="9"/>
      <c r="H54" s="83"/>
      <c r="I54" s="83"/>
      <c r="J54" s="73"/>
      <c r="K54" s="73"/>
    </row>
    <row r="55" spans="1:11" x14ac:dyDescent="0.5">
      <c r="A55" s="9"/>
      <c r="B55" s="9"/>
      <c r="C55" s="9"/>
      <c r="D55" s="9"/>
      <c r="E55" s="83"/>
      <c r="F55" s="83"/>
      <c r="G55" s="9"/>
      <c r="H55" s="9"/>
      <c r="I55" s="83"/>
      <c r="J55" s="73"/>
      <c r="K55" s="73"/>
    </row>
    <row r="56" spans="1:11" x14ac:dyDescent="0.5">
      <c r="A56" s="9"/>
      <c r="B56" s="9"/>
      <c r="C56" s="9"/>
      <c r="D56" s="9"/>
      <c r="E56" s="83"/>
      <c r="F56" s="83"/>
      <c r="G56" s="9"/>
      <c r="H56" s="83"/>
      <c r="I56" s="83"/>
      <c r="J56" s="73"/>
      <c r="K56" s="73"/>
    </row>
    <row r="57" spans="1:11" x14ac:dyDescent="0.5">
      <c r="A57" s="9"/>
      <c r="B57" s="9"/>
      <c r="C57" s="9"/>
      <c r="D57" s="9"/>
      <c r="E57" s="83"/>
      <c r="F57" s="83"/>
      <c r="G57" s="9"/>
      <c r="H57" s="83"/>
      <c r="I57" s="83"/>
      <c r="J57" s="73"/>
      <c r="K57" s="73"/>
    </row>
    <row r="58" spans="1:11" x14ac:dyDescent="0.5">
      <c r="A58" s="9"/>
      <c r="B58" s="9"/>
      <c r="C58" s="9"/>
      <c r="D58" s="9"/>
      <c r="E58" s="83"/>
      <c r="F58" s="83"/>
      <c r="G58" s="9"/>
      <c r="H58" s="83"/>
      <c r="I58" s="83"/>
      <c r="J58" s="73"/>
      <c r="K58" s="73"/>
    </row>
    <row r="59" spans="1:11" x14ac:dyDescent="0.5">
      <c r="A59" s="9"/>
      <c r="B59" s="9"/>
      <c r="C59" s="9"/>
      <c r="D59" s="9"/>
      <c r="E59" s="83"/>
      <c r="F59" s="83"/>
      <c r="G59" s="9"/>
      <c r="H59" s="83"/>
      <c r="I59" s="83"/>
      <c r="J59" s="73"/>
      <c r="K59" s="73"/>
    </row>
    <row r="60" spans="1:11" x14ac:dyDescent="0.5">
      <c r="A60" s="9"/>
      <c r="B60" s="9"/>
      <c r="C60" s="9"/>
      <c r="D60" s="9"/>
      <c r="E60" s="83"/>
      <c r="F60" s="83"/>
      <c r="G60" s="9"/>
      <c r="H60" s="9"/>
      <c r="I60" s="83"/>
      <c r="J60" s="73"/>
      <c r="K60" s="73"/>
    </row>
    <row r="61" spans="1:11" x14ac:dyDescent="0.5">
      <c r="A61" s="9"/>
      <c r="B61" s="9"/>
      <c r="C61" s="9"/>
      <c r="D61" s="9"/>
      <c r="E61" s="83"/>
      <c r="F61" s="83"/>
      <c r="G61" s="9"/>
      <c r="H61" s="83"/>
      <c r="I61" s="83"/>
      <c r="J61" s="73"/>
      <c r="K61" s="73"/>
    </row>
    <row r="62" spans="1:11" x14ac:dyDescent="0.5">
      <c r="A62" s="9"/>
      <c r="B62" s="9"/>
      <c r="C62" s="9"/>
      <c r="D62" s="9"/>
      <c r="E62" s="83"/>
      <c r="F62" s="83"/>
      <c r="G62" s="9"/>
      <c r="H62" s="83"/>
      <c r="I62" s="83"/>
      <c r="J62" s="73"/>
      <c r="K62" s="73"/>
    </row>
    <row r="63" spans="1:11" x14ac:dyDescent="0.5">
      <c r="A63" s="9"/>
      <c r="B63" s="9"/>
      <c r="C63" s="9"/>
      <c r="D63" s="9"/>
      <c r="E63" s="83"/>
      <c r="F63" s="83"/>
      <c r="G63" s="9"/>
      <c r="H63" s="83"/>
      <c r="I63" s="83"/>
      <c r="J63" s="73"/>
      <c r="K63" s="73"/>
    </row>
    <row r="64" spans="1:11" x14ac:dyDescent="0.5">
      <c r="A64" s="9"/>
      <c r="B64" s="9"/>
      <c r="C64" s="9"/>
      <c r="D64" s="9"/>
      <c r="E64" s="83"/>
      <c r="F64" s="83"/>
      <c r="G64" s="9"/>
      <c r="H64" s="83"/>
      <c r="I64" s="83"/>
      <c r="J64" s="73"/>
      <c r="K64" s="73"/>
    </row>
    <row r="65" spans="5:11" x14ac:dyDescent="0.5">
      <c r="E65" s="73"/>
      <c r="F65" s="73"/>
      <c r="H65" s="73"/>
      <c r="I65" s="73"/>
      <c r="J65" s="73"/>
      <c r="K65" s="73"/>
    </row>
    <row r="66" spans="5:11" x14ac:dyDescent="0.5">
      <c r="E66" s="73"/>
      <c r="F66" s="73"/>
      <c r="H66" s="73"/>
      <c r="I66" s="73"/>
      <c r="J66" s="73"/>
      <c r="K66" s="73"/>
    </row>
    <row r="67" spans="5:11" x14ac:dyDescent="0.5">
      <c r="E67" s="73"/>
      <c r="F67" s="73"/>
      <c r="H67" s="73"/>
      <c r="I67" s="73"/>
      <c r="J67" s="73"/>
      <c r="K67" s="73"/>
    </row>
    <row r="68" spans="5:11" x14ac:dyDescent="0.5">
      <c r="E68" s="73"/>
      <c r="F68" s="73"/>
      <c r="I68" s="73"/>
      <c r="J68" s="73"/>
      <c r="K68" s="73"/>
    </row>
    <row r="69" spans="5:11" x14ac:dyDescent="0.5">
      <c r="E69" s="73"/>
      <c r="F69" s="73"/>
      <c r="H69" s="73"/>
      <c r="I69" s="73"/>
      <c r="J69" s="73"/>
      <c r="K69" s="73"/>
    </row>
    <row r="70" spans="5:11" x14ac:dyDescent="0.5">
      <c r="E70" s="73"/>
      <c r="F70" s="73"/>
      <c r="I70" s="73"/>
      <c r="J70" s="73"/>
      <c r="K70" s="73"/>
    </row>
    <row r="71" spans="5:11" x14ac:dyDescent="0.5">
      <c r="E71" s="73"/>
      <c r="F71" s="73"/>
      <c r="H71" s="73"/>
      <c r="I71" s="73"/>
      <c r="J71" s="73"/>
      <c r="K71" s="73"/>
    </row>
    <row r="72" spans="5:11" x14ac:dyDescent="0.5">
      <c r="E72" s="73"/>
      <c r="F72" s="73"/>
      <c r="H72" s="73"/>
      <c r="I72" s="73"/>
      <c r="J72" s="73"/>
      <c r="K72" s="73"/>
    </row>
    <row r="73" spans="5:11" x14ac:dyDescent="0.5">
      <c r="E73" s="73"/>
      <c r="F73" s="73"/>
      <c r="I73" s="73"/>
      <c r="J73" s="73"/>
      <c r="K73" s="73"/>
    </row>
    <row r="74" spans="5:11" x14ac:dyDescent="0.5">
      <c r="E74" s="73"/>
      <c r="F74" s="73"/>
      <c r="H74" s="73"/>
      <c r="I74" s="73"/>
      <c r="J74" s="73"/>
      <c r="K74" s="73"/>
    </row>
    <row r="75" spans="5:11" x14ac:dyDescent="0.5">
      <c r="E75" s="73"/>
      <c r="F75" s="73"/>
      <c r="I75" s="73"/>
      <c r="J75" s="73"/>
      <c r="K75" s="73"/>
    </row>
    <row r="76" spans="5:11" x14ac:dyDescent="0.5">
      <c r="E76" s="73"/>
      <c r="F76" s="73"/>
      <c r="H76" s="73"/>
      <c r="I76" s="73"/>
      <c r="J76" s="73"/>
      <c r="K76" s="73"/>
    </row>
    <row r="77" spans="5:11" x14ac:dyDescent="0.5">
      <c r="E77" s="73"/>
      <c r="F77" s="73"/>
      <c r="H77" s="73"/>
      <c r="I77" s="73"/>
      <c r="J77" s="73"/>
      <c r="K77" s="73"/>
    </row>
    <row r="78" spans="5:11" x14ac:dyDescent="0.5">
      <c r="E78" s="73"/>
      <c r="F78" s="73"/>
      <c r="I78" s="73"/>
      <c r="J78" s="73"/>
      <c r="K78" s="73"/>
    </row>
    <row r="79" spans="5:11" x14ac:dyDescent="0.5">
      <c r="E79" s="73"/>
      <c r="F79" s="73"/>
      <c r="H79" s="73"/>
      <c r="I79" s="73"/>
      <c r="J79" s="73"/>
      <c r="K79" s="73"/>
    </row>
    <row r="80" spans="5:11" x14ac:dyDescent="0.5">
      <c r="E80" s="73"/>
      <c r="F80" s="73"/>
      <c r="H80" s="73"/>
      <c r="I80" s="73"/>
      <c r="J80" s="73"/>
      <c r="K80" s="73"/>
    </row>
    <row r="81" spans="5:11" x14ac:dyDescent="0.5">
      <c r="E81" s="73"/>
      <c r="F81" s="73"/>
      <c r="H81" s="73"/>
      <c r="I81" s="73"/>
      <c r="J81" s="73"/>
      <c r="K81" s="73"/>
    </row>
    <row r="82" spans="5:11" x14ac:dyDescent="0.5">
      <c r="E82" s="73"/>
      <c r="F82" s="73"/>
      <c r="H82" s="73"/>
      <c r="I82" s="73"/>
      <c r="J82" s="73"/>
      <c r="K82" s="73"/>
    </row>
    <row r="83" spans="5:11" x14ac:dyDescent="0.5">
      <c r="H83" s="73"/>
    </row>
  </sheetData>
  <mergeCells count="7">
    <mergeCell ref="A2:M2"/>
    <mergeCell ref="A1:M1"/>
    <mergeCell ref="B12:G12"/>
    <mergeCell ref="H12:M12"/>
    <mergeCell ref="B6:E6"/>
    <mergeCell ref="F6:I6"/>
    <mergeCell ref="A3:M3"/>
  </mergeCells>
  <pageMargins left="0.7" right="0.7" top="0.75" bottom="0.75" header="0.3" footer="0.3"/>
  <pageSetup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"/>
  <sheetViews>
    <sheetView rightToLeft="1" zoomScale="55" zoomScaleNormal="55" zoomScaleSheetLayoutView="100" workbookViewId="0">
      <pane ySplit="8" topLeftCell="A9" activePane="bottomLeft" state="frozen"/>
      <selection pane="bottomLeft" activeCell="T26" sqref="T26"/>
    </sheetView>
  </sheetViews>
  <sheetFormatPr defaultColWidth="9.109375" defaultRowHeight="16.2" x14ac:dyDescent="0.5"/>
  <cols>
    <col min="1" max="1" width="74.5546875" style="6" bestFit="1" customWidth="1"/>
    <col min="2" max="2" width="13" style="6" customWidth="1"/>
    <col min="3" max="3" width="15.6640625" style="6" customWidth="1"/>
    <col min="4" max="4" width="15.44140625" style="6" customWidth="1"/>
    <col min="5" max="5" width="11.33203125" style="6" bestFit="1" customWidth="1"/>
    <col min="6" max="6" width="17.44140625" style="6" customWidth="1"/>
    <col min="7" max="7" width="13.33203125" style="6" customWidth="1"/>
    <col min="8" max="8" width="17.44140625" style="6" customWidth="1"/>
    <col min="9" max="9" width="11.88671875" style="6" customWidth="1"/>
    <col min="10" max="10" width="15" style="6" customWidth="1"/>
    <col min="11" max="11" width="18.33203125" style="6" customWidth="1"/>
    <col min="12" max="12" width="19" style="6" customWidth="1"/>
    <col min="13" max="13" width="14.109375" style="6" customWidth="1"/>
    <col min="14" max="14" width="9.109375" style="6"/>
    <col min="15" max="15" width="17.88671875" style="6" bestFit="1" customWidth="1"/>
    <col min="16" max="16" width="9.44140625" style="6" bestFit="1" customWidth="1"/>
    <col min="17" max="16384" width="9.109375" style="6"/>
  </cols>
  <sheetData>
    <row r="1" spans="1:16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6" ht="20.399999999999999" x14ac:dyDescent="0.65">
      <c r="A2" s="109" t="s">
        <v>65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6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6" ht="20.399999999999999" x14ac:dyDescent="0.5">
      <c r="A4" s="110" t="s">
        <v>507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6" spans="1:16" ht="18.75" customHeight="1" thickBot="1" x14ac:dyDescent="0.55000000000000004">
      <c r="A6" s="43"/>
      <c r="B6" s="100" t="s">
        <v>121</v>
      </c>
      <c r="C6" s="100"/>
      <c r="D6" s="100"/>
      <c r="E6" s="101" t="s">
        <v>11</v>
      </c>
      <c r="F6" s="101"/>
      <c r="G6" s="101"/>
      <c r="H6" s="101"/>
      <c r="I6" s="100" t="s">
        <v>120</v>
      </c>
      <c r="J6" s="100"/>
      <c r="K6" s="100"/>
      <c r="L6" s="100"/>
      <c r="M6" s="100"/>
    </row>
    <row r="7" spans="1:16" ht="17.25" customHeight="1" x14ac:dyDescent="0.5">
      <c r="A7" s="102" t="s">
        <v>79</v>
      </c>
      <c r="B7" s="104" t="s">
        <v>80</v>
      </c>
      <c r="C7" s="104" t="s">
        <v>0</v>
      </c>
      <c r="D7" s="106" t="s">
        <v>25</v>
      </c>
      <c r="E7" s="107" t="s">
        <v>90</v>
      </c>
      <c r="F7" s="107"/>
      <c r="G7" s="107" t="s">
        <v>91</v>
      </c>
      <c r="H7" s="107"/>
      <c r="I7" s="108" t="s">
        <v>3</v>
      </c>
      <c r="J7" s="106" t="s">
        <v>94</v>
      </c>
      <c r="K7" s="108" t="s">
        <v>0</v>
      </c>
      <c r="L7" s="106" t="s">
        <v>25</v>
      </c>
      <c r="M7" s="106" t="s">
        <v>28</v>
      </c>
    </row>
    <row r="8" spans="1:16" ht="20.25" customHeight="1" thickBot="1" x14ac:dyDescent="0.55000000000000004">
      <c r="A8" s="103"/>
      <c r="B8" s="105"/>
      <c r="C8" s="105"/>
      <c r="D8" s="103"/>
      <c r="E8" s="38" t="s">
        <v>3</v>
      </c>
      <c r="F8" s="38" t="s">
        <v>0</v>
      </c>
      <c r="G8" s="38" t="s">
        <v>3</v>
      </c>
      <c r="H8" s="38" t="s">
        <v>64</v>
      </c>
      <c r="I8" s="105"/>
      <c r="J8" s="103"/>
      <c r="K8" s="105"/>
      <c r="L8" s="103"/>
      <c r="M8" s="103"/>
    </row>
    <row r="9" spans="1:16" x14ac:dyDescent="0.5">
      <c r="A9" s="51" t="s">
        <v>228</v>
      </c>
      <c r="B9" s="51">
        <v>4170000</v>
      </c>
      <c r="C9" s="51">
        <v>449726655570</v>
      </c>
      <c r="D9" s="51">
        <v>465400480266</v>
      </c>
      <c r="E9" s="51">
        <v>0</v>
      </c>
      <c r="F9" s="51">
        <v>0</v>
      </c>
      <c r="G9" s="51">
        <v>2170000</v>
      </c>
      <c r="H9" s="51">
        <v>248016520183</v>
      </c>
      <c r="I9" s="51">
        <v>2000000</v>
      </c>
      <c r="J9" s="51">
        <v>114786</v>
      </c>
      <c r="K9" s="51">
        <v>214839192750</v>
      </c>
      <c r="L9" s="51">
        <v>229487345325</v>
      </c>
      <c r="M9" s="52">
        <v>1.257921972012797E-3</v>
      </c>
      <c r="O9" s="71"/>
      <c r="P9" s="72"/>
    </row>
    <row r="10" spans="1:16" x14ac:dyDescent="0.5">
      <c r="A10" s="51" t="s">
        <v>254</v>
      </c>
      <c r="B10" s="51">
        <v>0</v>
      </c>
      <c r="C10" s="51">
        <v>0</v>
      </c>
      <c r="D10" s="51">
        <v>0</v>
      </c>
      <c r="E10" s="51">
        <v>146000000</v>
      </c>
      <c r="F10" s="51">
        <v>2792961524877</v>
      </c>
      <c r="G10" s="51">
        <v>0</v>
      </c>
      <c r="H10" s="51">
        <v>0</v>
      </c>
      <c r="I10" s="51">
        <v>146000000</v>
      </c>
      <c r="J10" s="51">
        <v>19458</v>
      </c>
      <c r="K10" s="51">
        <v>2792961524877</v>
      </c>
      <c r="L10" s="51">
        <v>2839820429924</v>
      </c>
      <c r="M10" s="52">
        <v>1.5566315913032914E-2</v>
      </c>
      <c r="O10" s="71"/>
      <c r="P10" s="72"/>
    </row>
    <row r="11" spans="1:16" x14ac:dyDescent="0.5">
      <c r="A11" s="51" t="s">
        <v>249</v>
      </c>
      <c r="B11" s="51">
        <v>40000000</v>
      </c>
      <c r="C11" s="51">
        <v>645517947000</v>
      </c>
      <c r="D11" s="51">
        <v>655678129500</v>
      </c>
      <c r="E11" s="51">
        <v>0</v>
      </c>
      <c r="F11" s="51">
        <v>0</v>
      </c>
      <c r="G11" s="51">
        <v>0</v>
      </c>
      <c r="H11" s="51">
        <v>0</v>
      </c>
      <c r="I11" s="51">
        <v>40000000</v>
      </c>
      <c r="J11" s="51">
        <v>16877</v>
      </c>
      <c r="K11" s="51">
        <v>645517947000</v>
      </c>
      <c r="L11" s="51">
        <v>674831064250</v>
      </c>
      <c r="M11" s="52">
        <v>3.6990485114317033E-3</v>
      </c>
      <c r="O11" s="71"/>
      <c r="P11" s="72"/>
    </row>
    <row r="12" spans="1:16" x14ac:dyDescent="0.5">
      <c r="A12" s="51" t="s">
        <v>230</v>
      </c>
      <c r="B12" s="51">
        <v>250000</v>
      </c>
      <c r="C12" s="51">
        <v>3514658869</v>
      </c>
      <c r="D12" s="51">
        <v>5592686936</v>
      </c>
      <c r="E12" s="51">
        <v>0</v>
      </c>
      <c r="F12" s="51">
        <v>0</v>
      </c>
      <c r="G12" s="51">
        <v>250000</v>
      </c>
      <c r="H12" s="51">
        <v>5688651538</v>
      </c>
      <c r="I12" s="51">
        <v>0</v>
      </c>
      <c r="J12" s="51">
        <v>0</v>
      </c>
      <c r="K12" s="51">
        <v>0</v>
      </c>
      <c r="L12" s="51">
        <v>0</v>
      </c>
      <c r="M12" s="52">
        <f>L12/' سهام'!$N$49</f>
        <v>0</v>
      </c>
      <c r="O12" s="71"/>
      <c r="P12" s="72"/>
    </row>
    <row r="13" spans="1:16" x14ac:dyDescent="0.5">
      <c r="A13" s="51" t="s">
        <v>222</v>
      </c>
      <c r="B13" s="51">
        <v>38290000</v>
      </c>
      <c r="C13" s="51">
        <v>2286888487114</v>
      </c>
      <c r="D13" s="51">
        <v>2405639093352</v>
      </c>
      <c r="E13" s="51">
        <v>49900000</v>
      </c>
      <c r="F13" s="51">
        <v>3197390995580</v>
      </c>
      <c r="G13" s="51">
        <v>23000000</v>
      </c>
      <c r="H13" s="51">
        <v>1476181756146</v>
      </c>
      <c r="I13" s="51">
        <v>65190000</v>
      </c>
      <c r="J13" s="51">
        <v>64610</v>
      </c>
      <c r="K13" s="51">
        <v>4063544748414</v>
      </c>
      <c r="L13" s="51">
        <v>4210372752322</v>
      </c>
      <c r="M13" s="52">
        <f>L13/' سهام'!$N$49</f>
        <v>2.3063145249651348E-2</v>
      </c>
      <c r="O13" s="71"/>
      <c r="P13" s="72"/>
    </row>
    <row r="14" spans="1:16" x14ac:dyDescent="0.5">
      <c r="A14" s="51" t="s">
        <v>122</v>
      </c>
      <c r="B14" s="51">
        <v>160000000</v>
      </c>
      <c r="C14" s="51">
        <v>1627521184707</v>
      </c>
      <c r="D14" s="51">
        <v>1620336130000</v>
      </c>
      <c r="E14" s="51">
        <v>0</v>
      </c>
      <c r="F14" s="51">
        <v>0</v>
      </c>
      <c r="G14" s="51">
        <v>0</v>
      </c>
      <c r="H14" s="51">
        <v>0</v>
      </c>
      <c r="I14" s="51">
        <v>160000000</v>
      </c>
      <c r="J14" s="51">
        <v>10135</v>
      </c>
      <c r="K14" s="51">
        <v>1627521184707</v>
      </c>
      <c r="L14" s="51">
        <v>1621002035000</v>
      </c>
      <c r="M14" s="52">
        <f>L14/' سهام'!$N$49</f>
        <v>8.8793576204310061E-3</v>
      </c>
      <c r="O14" s="71"/>
      <c r="P14" s="72"/>
    </row>
    <row r="15" spans="1:16" x14ac:dyDescent="0.5">
      <c r="A15" s="51" t="s">
        <v>245</v>
      </c>
      <c r="B15" s="51">
        <v>22000000</v>
      </c>
      <c r="C15" s="51">
        <v>307620254348</v>
      </c>
      <c r="D15" s="51">
        <v>353869637000</v>
      </c>
      <c r="E15" s="51">
        <v>59000000</v>
      </c>
      <c r="F15" s="51">
        <v>974428413416</v>
      </c>
      <c r="G15" s="51">
        <v>0</v>
      </c>
      <c r="H15" s="51">
        <v>0</v>
      </c>
      <c r="I15" s="51">
        <v>81000000</v>
      </c>
      <c r="J15" s="51">
        <v>16544</v>
      </c>
      <c r="K15" s="51">
        <v>1282048667764</v>
      </c>
      <c r="L15" s="51">
        <v>1339569851400</v>
      </c>
      <c r="M15" s="52">
        <f>L15/' سهام'!$N$49</f>
        <v>7.3377574557629841E-3</v>
      </c>
      <c r="O15" s="71"/>
      <c r="P15" s="72"/>
    </row>
    <row r="16" spans="1:16" x14ac:dyDescent="0.5">
      <c r="A16" s="51" t="s">
        <v>123</v>
      </c>
      <c r="B16" s="51">
        <v>293900000</v>
      </c>
      <c r="C16" s="51">
        <v>3084128572112</v>
      </c>
      <c r="D16" s="51">
        <v>3120462870466</v>
      </c>
      <c r="E16" s="51">
        <v>21900000</v>
      </c>
      <c r="F16" s="51">
        <v>234530651283</v>
      </c>
      <c r="G16" s="51">
        <v>129240211</v>
      </c>
      <c r="H16" s="51">
        <v>1395420926947</v>
      </c>
      <c r="I16" s="51">
        <v>186559789</v>
      </c>
      <c r="J16" s="51">
        <v>10926</v>
      </c>
      <c r="K16" s="51">
        <v>1951783052953</v>
      </c>
      <c r="L16" s="51">
        <v>2037600612220</v>
      </c>
      <c r="M16" s="52">
        <f>L16/' سهام'!$N$49</f>
        <v>1.1161358303606657E-2</v>
      </c>
      <c r="O16" s="71"/>
      <c r="P16" s="72"/>
    </row>
    <row r="17" spans="1:16" x14ac:dyDescent="0.5">
      <c r="A17" s="51" t="s">
        <v>235</v>
      </c>
      <c r="B17" s="51">
        <v>6100000</v>
      </c>
      <c r="C17" s="51">
        <v>199647658550</v>
      </c>
      <c r="D17" s="51">
        <v>257146076069</v>
      </c>
      <c r="E17" s="51">
        <v>0</v>
      </c>
      <c r="F17" s="51">
        <v>0</v>
      </c>
      <c r="G17" s="51">
        <v>0</v>
      </c>
      <c r="H17" s="51">
        <v>0</v>
      </c>
      <c r="I17" s="51">
        <v>6100000</v>
      </c>
      <c r="J17" s="51">
        <v>43324</v>
      </c>
      <c r="K17" s="51">
        <v>199647658550</v>
      </c>
      <c r="L17" s="51">
        <v>264178948077</v>
      </c>
      <c r="M17" s="52">
        <f>L17/' سهام'!$N$49</f>
        <v>1.4470921720742668E-3</v>
      </c>
      <c r="O17" s="71"/>
      <c r="P17" s="72"/>
    </row>
    <row r="18" spans="1:16" x14ac:dyDescent="0.5">
      <c r="A18" s="51" t="s">
        <v>256</v>
      </c>
      <c r="B18" s="51">
        <v>0</v>
      </c>
      <c r="C18" s="51">
        <v>0</v>
      </c>
      <c r="D18" s="51">
        <v>0</v>
      </c>
      <c r="E18" s="51">
        <v>115200000</v>
      </c>
      <c r="F18" s="51">
        <v>3196229718097</v>
      </c>
      <c r="G18" s="51">
        <v>103350000</v>
      </c>
      <c r="H18" s="51">
        <v>2872253321423</v>
      </c>
      <c r="I18" s="51">
        <v>11850000</v>
      </c>
      <c r="J18" s="51">
        <v>27950</v>
      </c>
      <c r="K18" s="51">
        <v>329990088979</v>
      </c>
      <c r="L18" s="51">
        <v>331085367234</v>
      </c>
      <c r="M18" s="52">
        <f>L18/' سهام'!$N$49</f>
        <v>1.8135852485604163E-3</v>
      </c>
      <c r="O18" s="71"/>
      <c r="P18" s="72"/>
    </row>
    <row r="19" spans="1:16" x14ac:dyDescent="0.5">
      <c r="A19" s="51" t="s">
        <v>233</v>
      </c>
      <c r="B19" s="51">
        <v>193200000</v>
      </c>
      <c r="C19" s="51">
        <v>3887445764353</v>
      </c>
      <c r="D19" s="51">
        <v>4939847359335</v>
      </c>
      <c r="E19" s="51">
        <v>0</v>
      </c>
      <c r="F19" s="51">
        <v>0</v>
      </c>
      <c r="G19" s="51">
        <v>0</v>
      </c>
      <c r="H19" s="51">
        <v>0</v>
      </c>
      <c r="I19" s="51">
        <v>193200000</v>
      </c>
      <c r="J19" s="51">
        <v>26286</v>
      </c>
      <c r="K19" s="51">
        <v>3887445764353</v>
      </c>
      <c r="L19" s="51">
        <v>5076582519644</v>
      </c>
      <c r="M19" s="52">
        <f>L19/' سهام'!$N$49</f>
        <v>2.7807979699141949E-2</v>
      </c>
      <c r="O19" s="71"/>
      <c r="P19" s="72"/>
    </row>
    <row r="20" spans="1:16" x14ac:dyDescent="0.5">
      <c r="A20" s="51" t="s">
        <v>247</v>
      </c>
      <c r="B20" s="51">
        <v>135200000</v>
      </c>
      <c r="C20" s="51">
        <v>4019221701719</v>
      </c>
      <c r="D20" s="51">
        <v>4542666673740</v>
      </c>
      <c r="E20" s="51">
        <v>8000000</v>
      </c>
      <c r="F20" s="51">
        <v>269347285013</v>
      </c>
      <c r="G20" s="51">
        <v>0</v>
      </c>
      <c r="H20" s="51">
        <v>0</v>
      </c>
      <c r="I20" s="51">
        <v>143200000</v>
      </c>
      <c r="J20" s="51">
        <v>34570</v>
      </c>
      <c r="K20" s="51">
        <v>4288568986732</v>
      </c>
      <c r="L20" s="51">
        <v>4948598531150</v>
      </c>
      <c r="M20" s="52">
        <f>L20/' سهام'!$N$49</f>
        <v>2.7106922218034374E-2</v>
      </c>
      <c r="O20" s="71"/>
      <c r="P20" s="72"/>
    </row>
    <row r="21" spans="1:16" x14ac:dyDescent="0.5">
      <c r="A21" s="51" t="s">
        <v>210</v>
      </c>
      <c r="B21" s="51">
        <v>66132668</v>
      </c>
      <c r="C21" s="51">
        <v>12915761487533</v>
      </c>
      <c r="D21" s="51">
        <v>18829185031234</v>
      </c>
      <c r="E21" s="51">
        <v>2359780</v>
      </c>
      <c r="F21" s="51">
        <v>984436491780</v>
      </c>
      <c r="G21" s="51">
        <v>4965742</v>
      </c>
      <c r="H21" s="51">
        <v>2039677655330</v>
      </c>
      <c r="I21" s="51">
        <v>63526706</v>
      </c>
      <c r="J21" s="51">
        <v>408979</v>
      </c>
      <c r="K21" s="51">
        <v>12925674740287</v>
      </c>
      <c r="L21" s="51">
        <v>25969423220309</v>
      </c>
      <c r="M21" s="52">
        <f>L21/' سهام'!$N$49</f>
        <v>0.14225262583920731</v>
      </c>
      <c r="O21" s="71"/>
      <c r="P21" s="72"/>
    </row>
    <row r="22" spans="1:16" x14ac:dyDescent="0.5">
      <c r="A22" s="51" t="s">
        <v>217</v>
      </c>
      <c r="B22" s="51">
        <v>22656320</v>
      </c>
      <c r="C22" s="51">
        <v>15098278064861</v>
      </c>
      <c r="D22" s="51">
        <v>30974628778127</v>
      </c>
      <c r="E22" s="51">
        <v>282408</v>
      </c>
      <c r="F22" s="51">
        <v>346432332709</v>
      </c>
      <c r="G22" s="51">
        <v>15369</v>
      </c>
      <c r="H22" s="51">
        <v>20219809092</v>
      </c>
      <c r="I22" s="51">
        <v>22923359</v>
      </c>
      <c r="J22" s="51">
        <v>1131225</v>
      </c>
      <c r="K22" s="51">
        <v>15434468983792</v>
      </c>
      <c r="L22" s="51">
        <v>25925253230347</v>
      </c>
      <c r="M22" s="52">
        <f>L22/' سهام'!$N$49</f>
        <v>0.14201067602761225</v>
      </c>
      <c r="O22" s="71"/>
      <c r="P22" s="72"/>
    </row>
    <row r="23" spans="1:16" x14ac:dyDescent="0.5">
      <c r="A23" s="51" t="s">
        <v>220</v>
      </c>
      <c r="B23" s="51">
        <v>89900000</v>
      </c>
      <c r="C23" s="51">
        <v>2411195808864</v>
      </c>
      <c r="D23" s="51">
        <v>2568394555136</v>
      </c>
      <c r="E23" s="51">
        <v>48200000</v>
      </c>
      <c r="F23" s="51">
        <v>1392143563705</v>
      </c>
      <c r="G23" s="51">
        <v>800000</v>
      </c>
      <c r="H23" s="51">
        <v>23436154735</v>
      </c>
      <c r="I23" s="51">
        <v>137300000</v>
      </c>
      <c r="J23" s="51">
        <v>29379</v>
      </c>
      <c r="K23" s="51">
        <v>3780233255329</v>
      </c>
      <c r="L23" s="51">
        <v>4032249259590</v>
      </c>
      <c r="M23" s="52">
        <f>L23/' سهام'!$N$49</f>
        <v>2.2087438767846919E-2</v>
      </c>
      <c r="O23" s="71"/>
      <c r="P23" s="72"/>
    </row>
    <row r="24" spans="1:16" x14ac:dyDescent="0.5">
      <c r="A24" s="51" t="s">
        <v>239</v>
      </c>
      <c r="B24" s="51">
        <v>144700000</v>
      </c>
      <c r="C24" s="51">
        <v>2959747596965</v>
      </c>
      <c r="D24" s="51">
        <v>3809413960420</v>
      </c>
      <c r="E24" s="51">
        <v>30000000</v>
      </c>
      <c r="F24" s="51">
        <v>805426891648</v>
      </c>
      <c r="G24" s="51">
        <v>146922</v>
      </c>
      <c r="H24" s="51">
        <v>3943401037</v>
      </c>
      <c r="I24" s="51">
        <v>174553078</v>
      </c>
      <c r="J24" s="51">
        <v>27085</v>
      </c>
      <c r="K24" s="51">
        <v>3761273299936</v>
      </c>
      <c r="L24" s="51">
        <v>4726026752399</v>
      </c>
      <c r="M24" s="52">
        <f>L24/' سهام'!$N$49</f>
        <v>2.5887741503220787E-2</v>
      </c>
      <c r="O24" s="71"/>
      <c r="P24" s="72"/>
    </row>
    <row r="25" spans="1:16" x14ac:dyDescent="0.5">
      <c r="A25" s="51" t="s">
        <v>214</v>
      </c>
      <c r="B25" s="51">
        <v>54346738</v>
      </c>
      <c r="C25" s="51">
        <v>6627555074893</v>
      </c>
      <c r="D25" s="51">
        <v>6816534671258</v>
      </c>
      <c r="E25" s="51">
        <v>51562638</v>
      </c>
      <c r="F25" s="51">
        <v>6609907635626</v>
      </c>
      <c r="G25" s="51">
        <v>78212315</v>
      </c>
      <c r="H25" s="51">
        <v>9977764854474</v>
      </c>
      <c r="I25" s="51">
        <v>27697061</v>
      </c>
      <c r="J25" s="51">
        <v>129028</v>
      </c>
      <c r="K25" s="51">
        <v>3568684338543</v>
      </c>
      <c r="L25" s="51">
        <v>3573432826599</v>
      </c>
      <c r="M25" s="52">
        <f>L25/' سهام'!$N$49</f>
        <v>1.9574181472239879E-2</v>
      </c>
      <c r="O25" s="71"/>
      <c r="P25" s="72"/>
    </row>
    <row r="26" spans="1:16" x14ac:dyDescent="0.5">
      <c r="A26" s="51" t="s">
        <v>212</v>
      </c>
      <c r="B26" s="51">
        <v>7935000</v>
      </c>
      <c r="C26" s="51">
        <v>283650930549</v>
      </c>
      <c r="D26" s="51">
        <v>289941099780</v>
      </c>
      <c r="E26" s="51">
        <v>0</v>
      </c>
      <c r="F26" s="51">
        <v>0</v>
      </c>
      <c r="G26" s="51">
        <v>0</v>
      </c>
      <c r="H26" s="51">
        <v>0</v>
      </c>
      <c r="I26" s="51">
        <v>7935000</v>
      </c>
      <c r="J26" s="51">
        <v>37556</v>
      </c>
      <c r="K26" s="51">
        <v>283650930549</v>
      </c>
      <c r="L26" s="51">
        <v>297896969970</v>
      </c>
      <c r="M26" s="52">
        <f>L26/' سهام'!$N$49</f>
        <v>1.631789271878629E-3</v>
      </c>
      <c r="O26" s="71"/>
      <c r="P26" s="72"/>
    </row>
    <row r="27" spans="1:16" x14ac:dyDescent="0.5">
      <c r="A27" s="51" t="s">
        <v>243</v>
      </c>
      <c r="B27" s="51">
        <v>30000000</v>
      </c>
      <c r="C27" s="51">
        <v>488893602250</v>
      </c>
      <c r="D27" s="51">
        <v>494787479812</v>
      </c>
      <c r="E27" s="51">
        <v>0</v>
      </c>
      <c r="F27" s="51">
        <v>0</v>
      </c>
      <c r="G27" s="51">
        <v>0</v>
      </c>
      <c r="H27" s="51">
        <v>0</v>
      </c>
      <c r="I27" s="51">
        <v>30000000</v>
      </c>
      <c r="J27" s="51">
        <v>16954</v>
      </c>
      <c r="K27" s="51">
        <v>488893602250</v>
      </c>
      <c r="L27" s="51">
        <v>508432446375</v>
      </c>
      <c r="M27" s="52">
        <f>L27/' سهام'!$N$49</f>
        <v>2.7850387721408596E-3</v>
      </c>
      <c r="O27" s="71"/>
      <c r="P27" s="72"/>
    </row>
    <row r="28" spans="1:16" x14ac:dyDescent="0.5">
      <c r="A28" s="51" t="s">
        <v>241</v>
      </c>
      <c r="B28" s="51">
        <v>106570000</v>
      </c>
      <c r="C28" s="51">
        <v>1618416947501</v>
      </c>
      <c r="D28" s="51">
        <v>1652930377078</v>
      </c>
      <c r="E28" s="51">
        <v>311840000</v>
      </c>
      <c r="F28" s="51">
        <v>4944609627677</v>
      </c>
      <c r="G28" s="51">
        <v>182940000</v>
      </c>
      <c r="H28" s="51">
        <v>2875668455867</v>
      </c>
      <c r="I28" s="51">
        <v>235470000</v>
      </c>
      <c r="J28" s="51">
        <v>15949</v>
      </c>
      <c r="K28" s="51">
        <v>3735424526928</v>
      </c>
      <c r="L28" s="51">
        <v>3754126185306</v>
      </c>
      <c r="M28" s="52">
        <f>L28/' سهام'!$N$49</f>
        <v>2.05639649006094E-2</v>
      </c>
      <c r="O28" s="71"/>
      <c r="P28" s="72"/>
    </row>
    <row r="29" spans="1:16" x14ac:dyDescent="0.5">
      <c r="A29" s="51" t="s">
        <v>237</v>
      </c>
      <c r="B29" s="51">
        <v>123000000</v>
      </c>
      <c r="C29" s="51">
        <v>1598192645933</v>
      </c>
      <c r="D29" s="51">
        <v>2099204632744</v>
      </c>
      <c r="E29" s="51">
        <v>0</v>
      </c>
      <c r="F29" s="51">
        <v>0</v>
      </c>
      <c r="G29" s="51">
        <v>0</v>
      </c>
      <c r="H29" s="51">
        <v>0</v>
      </c>
      <c r="I29" s="51">
        <v>123000000</v>
      </c>
      <c r="J29" s="51">
        <v>17545</v>
      </c>
      <c r="K29" s="51">
        <v>1598192645933</v>
      </c>
      <c r="L29" s="51">
        <v>2157239224594</v>
      </c>
      <c r="M29" s="52">
        <f>L29/' سهام'!$N$49</f>
        <v>1.1816702344850176E-2</v>
      </c>
      <c r="O29" s="71"/>
      <c r="P29" s="72"/>
    </row>
    <row r="30" spans="1:16" x14ac:dyDescent="0.5">
      <c r="A30" s="51" t="s">
        <v>252</v>
      </c>
      <c r="B30" s="51">
        <v>29400000</v>
      </c>
      <c r="C30" s="51">
        <v>579056128964</v>
      </c>
      <c r="D30" s="51">
        <v>580171382884</v>
      </c>
      <c r="E30" s="51">
        <v>88000000</v>
      </c>
      <c r="F30" s="51">
        <v>1766981893217</v>
      </c>
      <c r="G30" s="51">
        <v>66319007</v>
      </c>
      <c r="H30" s="51">
        <v>1338408759555</v>
      </c>
      <c r="I30" s="51">
        <v>51080993</v>
      </c>
      <c r="J30" s="51">
        <v>20302</v>
      </c>
      <c r="K30" s="51">
        <v>1024659153694</v>
      </c>
      <c r="L30" s="51">
        <v>1036663909055</v>
      </c>
      <c r="M30" s="52">
        <f>L30/' سهام'!$N$49</f>
        <v>5.67853055205653E-3</v>
      </c>
      <c r="O30" s="71"/>
      <c r="P30" s="72"/>
    </row>
    <row r="31" spans="1:16" s="76" customFormat="1" x14ac:dyDescent="0.5">
      <c r="A31" s="74" t="s">
        <v>500</v>
      </c>
      <c r="B31" s="74"/>
      <c r="C31" s="74"/>
      <c r="D31" s="74"/>
      <c r="E31" s="74">
        <v>565</v>
      </c>
      <c r="F31" s="74">
        <v>202188405</v>
      </c>
      <c r="G31" s="74"/>
      <c r="H31" s="74"/>
      <c r="I31" s="74">
        <v>565</v>
      </c>
      <c r="J31" s="74">
        <v>478078</v>
      </c>
      <c r="K31" s="74">
        <v>202188405</v>
      </c>
      <c r="L31" s="74">
        <f>66151490+K31</f>
        <v>268339895</v>
      </c>
      <c r="M31" s="75">
        <f>L31/' سهام'!$N$49</f>
        <v>1.4698845776180077E-6</v>
      </c>
      <c r="O31" s="86"/>
      <c r="P31" s="87"/>
    </row>
    <row r="32" spans="1:16" ht="16.8" thickBot="1" x14ac:dyDescent="0.55000000000000004">
      <c r="A32" s="64" t="s">
        <v>2</v>
      </c>
      <c r="B32" s="53">
        <f t="shared" ref="B32:K32" si="0">SUM(B9:B31)</f>
        <v>1567750726</v>
      </c>
      <c r="C32" s="53">
        <f t="shared" si="0"/>
        <v>61091981172655</v>
      </c>
      <c r="D32" s="53">
        <f t="shared" si="0"/>
        <v>86481831105137</v>
      </c>
      <c r="E32" s="53">
        <f t="shared" si="0"/>
        <v>932245391</v>
      </c>
      <c r="F32" s="53">
        <f t="shared" si="0"/>
        <v>27515029213033</v>
      </c>
      <c r="G32" s="53">
        <f t="shared" si="0"/>
        <v>591409566</v>
      </c>
      <c r="H32" s="53">
        <f t="shared" si="0"/>
        <v>22276680266327</v>
      </c>
      <c r="I32" s="53">
        <f t="shared" si="0"/>
        <v>1908586551</v>
      </c>
      <c r="J32" s="53">
        <f t="shared" si="0"/>
        <v>2697546</v>
      </c>
      <c r="K32" s="53">
        <f t="shared" si="0"/>
        <v>67885226482725</v>
      </c>
      <c r="L32" s="53">
        <f>SUM(L9:L31)</f>
        <v>95554141820985</v>
      </c>
      <c r="M32" s="55">
        <f>SUM(M9:M31)</f>
        <v>0.52343064369998082</v>
      </c>
    </row>
    <row r="33" spans="9:12" ht="16.8" thickTop="1" x14ac:dyDescent="0.5"/>
    <row r="35" spans="9:12" x14ac:dyDescent="0.5">
      <c r="L35" s="73"/>
    </row>
    <row r="36" spans="9:12" x14ac:dyDescent="0.5">
      <c r="I36" s="73"/>
      <c r="L36" s="73"/>
    </row>
    <row r="37" spans="9:12" x14ac:dyDescent="0.5">
      <c r="I37" s="73"/>
      <c r="L37" s="73"/>
    </row>
    <row r="38" spans="9:12" x14ac:dyDescent="0.5">
      <c r="I38" s="73"/>
      <c r="L38" s="73"/>
    </row>
  </sheetData>
  <mergeCells count="18">
    <mergeCell ref="A1:M1"/>
    <mergeCell ref="A2:M2"/>
    <mergeCell ref="A3:M3"/>
    <mergeCell ref="A7:A8"/>
    <mergeCell ref="E7:F7"/>
    <mergeCell ref="G7:H7"/>
    <mergeCell ref="K7:K8"/>
    <mergeCell ref="I7:I8"/>
    <mergeCell ref="C7:C8"/>
    <mergeCell ref="B7:B8"/>
    <mergeCell ref="A4:M4"/>
    <mergeCell ref="E6:H6"/>
    <mergeCell ref="B6:D6"/>
    <mergeCell ref="I6:M6"/>
    <mergeCell ref="D7:D8"/>
    <mergeCell ref="L7:L8"/>
    <mergeCell ref="J7:J8"/>
    <mergeCell ref="M7:M8"/>
  </mergeCells>
  <pageMargins left="0.7" right="0.7" top="0.75" bottom="0.75" header="0.3" footer="0.3"/>
  <pageSetup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8"/>
  <sheetViews>
    <sheetView rightToLeft="1" zoomScale="60" zoomScaleNormal="60" zoomScaleSheetLayoutView="90" workbookViewId="0">
      <pane ySplit="8" topLeftCell="A9" activePane="bottomLeft" state="frozen"/>
      <selection pane="bottomLeft" activeCell="P24" sqref="P24"/>
    </sheetView>
  </sheetViews>
  <sheetFormatPr defaultColWidth="9.109375" defaultRowHeight="17.399999999999999" x14ac:dyDescent="0.55000000000000004"/>
  <cols>
    <col min="1" max="1" width="29.5546875" style="42" customWidth="1"/>
    <col min="2" max="2" width="9" style="42" customWidth="1"/>
    <col min="3" max="3" width="10.6640625" style="42" customWidth="1"/>
    <col min="4" max="4" width="12.44140625" style="42" customWidth="1"/>
    <col min="5" max="5" width="11.5546875" style="42" customWidth="1"/>
    <col min="6" max="6" width="6.109375" style="42" customWidth="1"/>
    <col min="7" max="7" width="6.6640625" style="42" customWidth="1"/>
    <col min="8" max="8" width="16.33203125" style="42" customWidth="1"/>
    <col min="9" max="9" width="19.33203125" style="42" customWidth="1"/>
    <col min="10" max="10" width="20.5546875" style="42" customWidth="1"/>
    <col min="11" max="11" width="11.5546875" style="42" customWidth="1"/>
    <col min="12" max="12" width="12.5546875" style="42" customWidth="1"/>
    <col min="13" max="13" width="7.6640625" style="42" customWidth="1"/>
    <col min="14" max="14" width="12.44140625" style="42" bestFit="1" customWidth="1"/>
    <col min="15" max="15" width="11.44140625" style="42" customWidth="1"/>
    <col min="16" max="16" width="12.88671875" style="42" customWidth="1"/>
    <col min="17" max="17" width="19.44140625" style="42" customWidth="1"/>
    <col min="18" max="18" width="23.5546875" style="42" customWidth="1"/>
    <col min="19" max="19" width="13.6640625" style="42" customWidth="1"/>
    <col min="20" max="16384" width="9.109375" style="42"/>
  </cols>
  <sheetData>
    <row r="1" spans="1:19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ht="20.399999999999999" x14ac:dyDescent="0.65">
      <c r="A2" s="109" t="s">
        <v>65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1:19" ht="20.399999999999999" x14ac:dyDescent="0.55000000000000004">
      <c r="A4" s="110" t="s">
        <v>86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6" spans="1:19" ht="18" customHeight="1" thickBot="1" x14ac:dyDescent="0.6">
      <c r="A6" s="100" t="s">
        <v>23</v>
      </c>
      <c r="B6" s="100"/>
      <c r="C6" s="100"/>
      <c r="D6" s="100"/>
      <c r="E6" s="100"/>
      <c r="F6" s="100"/>
      <c r="G6" s="100"/>
      <c r="H6" s="100" t="s">
        <v>121</v>
      </c>
      <c r="I6" s="100"/>
      <c r="J6" s="100"/>
      <c r="K6" s="120" t="s">
        <v>11</v>
      </c>
      <c r="L6" s="120"/>
      <c r="M6" s="120"/>
      <c r="N6" s="120"/>
      <c r="O6" s="100" t="s">
        <v>120</v>
      </c>
      <c r="P6" s="100"/>
      <c r="Q6" s="100"/>
      <c r="R6" s="100"/>
      <c r="S6" s="100"/>
    </row>
    <row r="7" spans="1:19" ht="26.25" customHeight="1" x14ac:dyDescent="0.55000000000000004">
      <c r="A7" s="119" t="s">
        <v>24</v>
      </c>
      <c r="B7" s="116" t="s">
        <v>10</v>
      </c>
      <c r="C7" s="118" t="s">
        <v>9</v>
      </c>
      <c r="D7" s="112" t="s">
        <v>35</v>
      </c>
      <c r="E7" s="116" t="s">
        <v>27</v>
      </c>
      <c r="F7" s="118" t="s">
        <v>8</v>
      </c>
      <c r="G7" s="118" t="s">
        <v>7</v>
      </c>
      <c r="H7" s="113" t="s">
        <v>3</v>
      </c>
      <c r="I7" s="112" t="s">
        <v>0</v>
      </c>
      <c r="J7" s="112" t="s">
        <v>25</v>
      </c>
      <c r="K7" s="115" t="s">
        <v>4</v>
      </c>
      <c r="L7" s="115"/>
      <c r="M7" s="115" t="s">
        <v>5</v>
      </c>
      <c r="N7" s="115"/>
      <c r="O7" s="113" t="s">
        <v>3</v>
      </c>
      <c r="P7" s="112" t="s">
        <v>36</v>
      </c>
      <c r="Q7" s="112" t="s">
        <v>0</v>
      </c>
      <c r="R7" s="112" t="s">
        <v>25</v>
      </c>
      <c r="S7" s="112" t="s">
        <v>26</v>
      </c>
    </row>
    <row r="8" spans="1:19" s="11" customFormat="1" ht="40.5" customHeight="1" thickBot="1" x14ac:dyDescent="0.35">
      <c r="A8" s="100"/>
      <c r="B8" s="117"/>
      <c r="C8" s="117"/>
      <c r="D8" s="100"/>
      <c r="E8" s="117"/>
      <c r="F8" s="117"/>
      <c r="G8" s="117"/>
      <c r="H8" s="114"/>
      <c r="I8" s="100"/>
      <c r="J8" s="100"/>
      <c r="K8" s="10" t="s">
        <v>3</v>
      </c>
      <c r="L8" s="10" t="s">
        <v>0</v>
      </c>
      <c r="M8" s="10" t="s">
        <v>3</v>
      </c>
      <c r="N8" s="10" t="s">
        <v>64</v>
      </c>
      <c r="O8" s="114"/>
      <c r="P8" s="100"/>
      <c r="Q8" s="100"/>
      <c r="R8" s="100"/>
      <c r="S8" s="100"/>
    </row>
    <row r="9" spans="1:19" x14ac:dyDescent="0.55000000000000004">
      <c r="A9" s="51" t="s">
        <v>272</v>
      </c>
      <c r="B9" s="51" t="s">
        <v>374</v>
      </c>
      <c r="C9" s="51" t="s">
        <v>375</v>
      </c>
      <c r="D9" s="51" t="s">
        <v>376</v>
      </c>
      <c r="E9" s="51" t="s">
        <v>360</v>
      </c>
      <c r="F9" s="60">
        <v>23</v>
      </c>
      <c r="G9" s="51" t="s">
        <v>377</v>
      </c>
      <c r="H9" s="51">
        <v>10000</v>
      </c>
      <c r="I9" s="51">
        <v>9453226250</v>
      </c>
      <c r="J9" s="51">
        <v>8458862875</v>
      </c>
      <c r="K9" s="51">
        <v>0</v>
      </c>
      <c r="L9" s="51">
        <v>0</v>
      </c>
      <c r="M9" s="51">
        <v>0</v>
      </c>
      <c r="N9" s="51">
        <v>0</v>
      </c>
      <c r="O9" s="51">
        <v>10000</v>
      </c>
      <c r="P9" s="51">
        <v>0</v>
      </c>
      <c r="Q9" s="51">
        <v>9453226250</v>
      </c>
      <c r="R9" s="51">
        <v>8458862875</v>
      </c>
      <c r="S9" s="52">
        <f>R9/' سهام'!$N$49</f>
        <v>4.6335085895997762E-5</v>
      </c>
    </row>
    <row r="10" spans="1:19" x14ac:dyDescent="0.55000000000000004">
      <c r="A10" s="51" t="s">
        <v>285</v>
      </c>
      <c r="B10" s="51" t="s">
        <v>374</v>
      </c>
      <c r="C10" s="51" t="s">
        <v>380</v>
      </c>
      <c r="D10" s="51" t="s">
        <v>381</v>
      </c>
      <c r="E10" s="51" t="s">
        <v>332</v>
      </c>
      <c r="F10" s="60">
        <v>26</v>
      </c>
      <c r="G10" s="51" t="s">
        <v>377</v>
      </c>
      <c r="H10" s="51">
        <v>18914</v>
      </c>
      <c r="I10" s="51">
        <v>17568693435</v>
      </c>
      <c r="J10" s="51">
        <v>17086199970</v>
      </c>
      <c r="K10" s="51">
        <v>0</v>
      </c>
      <c r="L10" s="51">
        <v>0</v>
      </c>
      <c r="M10" s="51">
        <v>0</v>
      </c>
      <c r="N10" s="51">
        <v>0</v>
      </c>
      <c r="O10" s="51">
        <v>18914</v>
      </c>
      <c r="P10" s="51">
        <v>0</v>
      </c>
      <c r="Q10" s="51">
        <v>17568693435</v>
      </c>
      <c r="R10" s="51">
        <v>17358023902</v>
      </c>
      <c r="S10" s="52">
        <f>R10/' سهام'!$N$49</f>
        <v>9.5081991559527702E-5</v>
      </c>
    </row>
    <row r="11" spans="1:19" x14ac:dyDescent="0.55000000000000004">
      <c r="A11" s="51" t="s">
        <v>281</v>
      </c>
      <c r="B11" s="51" t="s">
        <v>374</v>
      </c>
      <c r="C11" s="51" t="s">
        <v>375</v>
      </c>
      <c r="D11" s="51" t="s">
        <v>384</v>
      </c>
      <c r="E11" s="51" t="s">
        <v>347</v>
      </c>
      <c r="F11" s="60">
        <v>23</v>
      </c>
      <c r="G11" s="51" t="s">
        <v>377</v>
      </c>
      <c r="H11" s="51">
        <v>5000</v>
      </c>
      <c r="I11" s="51">
        <v>4122987000</v>
      </c>
      <c r="J11" s="51">
        <v>4117013000</v>
      </c>
      <c r="K11" s="51">
        <v>0</v>
      </c>
      <c r="L11" s="51">
        <v>0</v>
      </c>
      <c r="M11" s="51">
        <v>0</v>
      </c>
      <c r="N11" s="51">
        <v>0</v>
      </c>
      <c r="O11" s="51">
        <v>5000</v>
      </c>
      <c r="P11" s="51">
        <v>0</v>
      </c>
      <c r="Q11" s="51">
        <v>4122987000</v>
      </c>
      <c r="R11" s="51">
        <v>3980561999</v>
      </c>
      <c r="S11" s="52">
        <f>R11/' سهام'!$N$49</f>
        <v>2.1804311627171232E-5</v>
      </c>
    </row>
    <row r="12" spans="1:19" x14ac:dyDescent="0.55000000000000004">
      <c r="A12" s="51" t="s">
        <v>289</v>
      </c>
      <c r="B12" s="51" t="s">
        <v>374</v>
      </c>
      <c r="C12" s="51" t="s">
        <v>375</v>
      </c>
      <c r="D12" s="51" t="s">
        <v>386</v>
      </c>
      <c r="E12" s="51" t="s">
        <v>357</v>
      </c>
      <c r="F12" s="60">
        <v>23</v>
      </c>
      <c r="G12" s="51" t="s">
        <v>377</v>
      </c>
      <c r="H12" s="51">
        <v>5000</v>
      </c>
      <c r="I12" s="51">
        <v>4193037750</v>
      </c>
      <c r="J12" s="51">
        <v>4186962250</v>
      </c>
      <c r="K12" s="51">
        <v>0</v>
      </c>
      <c r="L12" s="51">
        <v>0</v>
      </c>
      <c r="M12" s="51">
        <v>5000</v>
      </c>
      <c r="N12" s="51">
        <v>4216940500</v>
      </c>
      <c r="O12" s="51">
        <v>0</v>
      </c>
      <c r="P12" s="51">
        <v>0</v>
      </c>
      <c r="Q12" s="51">
        <v>0</v>
      </c>
      <c r="R12" s="51">
        <v>0</v>
      </c>
      <c r="S12" s="52">
        <f>R12/' سهام'!$N$49</f>
        <v>0</v>
      </c>
    </row>
    <row r="13" spans="1:19" x14ac:dyDescent="0.55000000000000004">
      <c r="A13" s="51" t="s">
        <v>260</v>
      </c>
      <c r="B13" s="51" t="s">
        <v>374</v>
      </c>
      <c r="C13" s="51" t="s">
        <v>375</v>
      </c>
      <c r="D13" s="51" t="s">
        <v>388</v>
      </c>
      <c r="E13" s="51" t="s">
        <v>337</v>
      </c>
      <c r="F13" s="60">
        <v>18</v>
      </c>
      <c r="G13" s="51" t="s">
        <v>377</v>
      </c>
      <c r="H13" s="51">
        <v>10000</v>
      </c>
      <c r="I13" s="51">
        <v>9159185598</v>
      </c>
      <c r="J13" s="51">
        <v>9273272000</v>
      </c>
      <c r="K13" s="51">
        <v>0</v>
      </c>
      <c r="L13" s="51">
        <v>0</v>
      </c>
      <c r="M13" s="51">
        <v>0</v>
      </c>
      <c r="N13" s="51">
        <v>0</v>
      </c>
      <c r="O13" s="51">
        <v>10000</v>
      </c>
      <c r="P13" s="51">
        <v>0</v>
      </c>
      <c r="Q13" s="51">
        <v>9159185598</v>
      </c>
      <c r="R13" s="51">
        <v>9273272000</v>
      </c>
      <c r="S13" s="52">
        <f>R13/' سهام'!$N$49</f>
        <v>5.0796172134064882E-5</v>
      </c>
    </row>
    <row r="14" spans="1:19" x14ac:dyDescent="0.55000000000000004">
      <c r="A14" s="51" t="s">
        <v>291</v>
      </c>
      <c r="B14" s="51" t="s">
        <v>374</v>
      </c>
      <c r="C14" s="51" t="s">
        <v>375</v>
      </c>
      <c r="D14" s="51" t="s">
        <v>391</v>
      </c>
      <c r="E14" s="51" t="s">
        <v>358</v>
      </c>
      <c r="F14" s="60">
        <v>23</v>
      </c>
      <c r="G14" s="51" t="s">
        <v>377</v>
      </c>
      <c r="H14" s="51">
        <v>0</v>
      </c>
      <c r="I14" s="51">
        <v>0</v>
      </c>
      <c r="J14" s="51">
        <v>0</v>
      </c>
      <c r="K14" s="51">
        <v>5000</v>
      </c>
      <c r="L14" s="51">
        <v>4152858640</v>
      </c>
      <c r="M14" s="51">
        <v>0</v>
      </c>
      <c r="N14" s="51">
        <v>0</v>
      </c>
      <c r="O14" s="51">
        <v>5000</v>
      </c>
      <c r="P14" s="51">
        <v>0</v>
      </c>
      <c r="Q14" s="51">
        <v>4152858640</v>
      </c>
      <c r="R14" s="51">
        <v>4112016625</v>
      </c>
      <c r="S14" s="52">
        <f>R14/' سهام'!$N$49</f>
        <v>2.252438020815485E-5</v>
      </c>
    </row>
    <row r="15" spans="1:19" x14ac:dyDescent="0.55000000000000004">
      <c r="A15" s="51" t="s">
        <v>295</v>
      </c>
      <c r="B15" s="51" t="s">
        <v>374</v>
      </c>
      <c r="C15" s="51" t="s">
        <v>375</v>
      </c>
      <c r="D15" s="51" t="s">
        <v>393</v>
      </c>
      <c r="E15" s="51" t="s">
        <v>334</v>
      </c>
      <c r="F15" s="60">
        <v>23</v>
      </c>
      <c r="G15" s="51" t="s">
        <v>377</v>
      </c>
      <c r="H15" s="51">
        <v>5000</v>
      </c>
      <c r="I15" s="51">
        <v>4308121125</v>
      </c>
      <c r="J15" s="51">
        <v>4301878875</v>
      </c>
      <c r="K15" s="51">
        <v>0</v>
      </c>
      <c r="L15" s="51">
        <v>0</v>
      </c>
      <c r="M15" s="51">
        <v>0</v>
      </c>
      <c r="N15" s="51">
        <v>0</v>
      </c>
      <c r="O15" s="51">
        <v>5000</v>
      </c>
      <c r="P15" s="51">
        <v>0</v>
      </c>
      <c r="Q15" s="51">
        <v>4308121125</v>
      </c>
      <c r="R15" s="51">
        <v>4301878875</v>
      </c>
      <c r="S15" s="52">
        <f>R15/' سهام'!$N$49</f>
        <v>2.3564388042796263E-5</v>
      </c>
    </row>
    <row r="16" spans="1:19" x14ac:dyDescent="0.55000000000000004">
      <c r="A16" s="51" t="s">
        <v>276</v>
      </c>
      <c r="B16" s="51" t="s">
        <v>374</v>
      </c>
      <c r="C16" s="51" t="s">
        <v>375</v>
      </c>
      <c r="D16" s="51" t="s">
        <v>395</v>
      </c>
      <c r="E16" s="51" t="s">
        <v>316</v>
      </c>
      <c r="F16" s="60">
        <v>18</v>
      </c>
      <c r="G16" s="51" t="s">
        <v>377</v>
      </c>
      <c r="H16" s="51">
        <v>5000</v>
      </c>
      <c r="I16" s="51">
        <v>4578316875</v>
      </c>
      <c r="J16" s="51">
        <v>4716578000</v>
      </c>
      <c r="K16" s="51">
        <v>0</v>
      </c>
      <c r="L16" s="51">
        <v>0</v>
      </c>
      <c r="M16" s="51">
        <v>0</v>
      </c>
      <c r="N16" s="51">
        <v>0</v>
      </c>
      <c r="O16" s="51">
        <v>5000</v>
      </c>
      <c r="P16" s="51">
        <v>0</v>
      </c>
      <c r="Q16" s="51">
        <v>4578316875</v>
      </c>
      <c r="R16" s="51">
        <v>4716578000</v>
      </c>
      <c r="S16" s="52">
        <f>R16/' سهام'!$N$49</f>
        <v>2.5835984102670931E-5</v>
      </c>
    </row>
    <row r="17" spans="1:19" x14ac:dyDescent="0.55000000000000004">
      <c r="A17" s="51" t="s">
        <v>263</v>
      </c>
      <c r="B17" s="51" t="s">
        <v>374</v>
      </c>
      <c r="C17" s="51" t="s">
        <v>375</v>
      </c>
      <c r="D17" s="51" t="s">
        <v>397</v>
      </c>
      <c r="E17" s="51" t="s">
        <v>353</v>
      </c>
      <c r="F17" s="60">
        <v>23</v>
      </c>
      <c r="G17" s="51" t="s">
        <v>377</v>
      </c>
      <c r="H17" s="51">
        <v>5000</v>
      </c>
      <c r="I17" s="51">
        <v>4062943500</v>
      </c>
      <c r="J17" s="51">
        <v>4057056500</v>
      </c>
      <c r="K17" s="51">
        <v>0</v>
      </c>
      <c r="L17" s="51">
        <v>0</v>
      </c>
      <c r="M17" s="51">
        <v>0</v>
      </c>
      <c r="N17" s="51">
        <v>0</v>
      </c>
      <c r="O17" s="51">
        <v>5000</v>
      </c>
      <c r="P17" s="51">
        <v>0</v>
      </c>
      <c r="Q17" s="51">
        <v>4062943500</v>
      </c>
      <c r="R17" s="51">
        <v>4057056500</v>
      </c>
      <c r="S17" s="52">
        <f>R17/' سهام'!$N$49</f>
        <v>2.2223325308653388E-5</v>
      </c>
    </row>
    <row r="18" spans="1:19" x14ac:dyDescent="0.55000000000000004">
      <c r="A18" s="51" t="s">
        <v>297</v>
      </c>
      <c r="B18" s="51" t="s">
        <v>374</v>
      </c>
      <c r="C18" s="51" t="s">
        <v>375</v>
      </c>
      <c r="D18" s="51" t="s">
        <v>399</v>
      </c>
      <c r="E18" s="51" t="s">
        <v>342</v>
      </c>
      <c r="F18" s="60">
        <v>20.5</v>
      </c>
      <c r="G18" s="51" t="s">
        <v>377</v>
      </c>
      <c r="H18" s="51">
        <v>5000</v>
      </c>
      <c r="I18" s="51">
        <v>4678389375</v>
      </c>
      <c r="J18" s="51">
        <v>4896447500</v>
      </c>
      <c r="K18" s="51">
        <v>0</v>
      </c>
      <c r="L18" s="51">
        <v>0</v>
      </c>
      <c r="M18" s="51">
        <v>0</v>
      </c>
      <c r="N18" s="51">
        <v>0</v>
      </c>
      <c r="O18" s="51">
        <v>5000</v>
      </c>
      <c r="P18" s="51">
        <v>0</v>
      </c>
      <c r="Q18" s="51">
        <v>4678389375</v>
      </c>
      <c r="R18" s="51">
        <v>4896447500</v>
      </c>
      <c r="S18" s="52">
        <f>R18/' سهام'!$N$49</f>
        <v>2.6821254682857536E-5</v>
      </c>
    </row>
    <row r="19" spans="1:19" x14ac:dyDescent="0.55000000000000004">
      <c r="A19" s="51" t="s">
        <v>274</v>
      </c>
      <c r="B19" s="51" t="s">
        <v>374</v>
      </c>
      <c r="C19" s="51" t="s">
        <v>375</v>
      </c>
      <c r="D19" s="51" t="s">
        <v>401</v>
      </c>
      <c r="E19" s="51" t="s">
        <v>335</v>
      </c>
      <c r="F19" s="60">
        <v>18</v>
      </c>
      <c r="G19" s="51" t="s">
        <v>377</v>
      </c>
      <c r="H19" s="51">
        <v>0</v>
      </c>
      <c r="I19" s="51">
        <v>0</v>
      </c>
      <c r="J19" s="51">
        <v>0</v>
      </c>
      <c r="K19" s="51">
        <v>5000</v>
      </c>
      <c r="L19" s="51">
        <v>4163016000</v>
      </c>
      <c r="M19" s="51">
        <v>0</v>
      </c>
      <c r="N19" s="51">
        <v>0</v>
      </c>
      <c r="O19" s="51">
        <v>5000</v>
      </c>
      <c r="P19" s="51">
        <v>0</v>
      </c>
      <c r="Q19" s="51">
        <v>4163016000</v>
      </c>
      <c r="R19" s="51">
        <v>4156984000</v>
      </c>
      <c r="S19" s="52">
        <f>R19/' سهام'!$N$49</f>
        <v>2.2770697853201499E-5</v>
      </c>
    </row>
    <row r="20" spans="1:19" x14ac:dyDescent="0.55000000000000004">
      <c r="A20" s="51" t="s">
        <v>284</v>
      </c>
      <c r="B20" s="51" t="s">
        <v>374</v>
      </c>
      <c r="C20" s="51" t="s">
        <v>380</v>
      </c>
      <c r="D20" s="51" t="s">
        <v>404</v>
      </c>
      <c r="E20" s="51" t="s">
        <v>320</v>
      </c>
      <c r="F20" s="60">
        <v>23</v>
      </c>
      <c r="G20" s="51" t="s">
        <v>377</v>
      </c>
      <c r="H20" s="51">
        <v>5000</v>
      </c>
      <c r="I20" s="51">
        <v>4178026875</v>
      </c>
      <c r="J20" s="51">
        <v>4171973125</v>
      </c>
      <c r="K20" s="51">
        <v>5000</v>
      </c>
      <c r="L20" s="51">
        <v>4052691071</v>
      </c>
      <c r="M20" s="51">
        <v>0</v>
      </c>
      <c r="N20" s="51">
        <v>0</v>
      </c>
      <c r="O20" s="51">
        <v>10000</v>
      </c>
      <c r="P20" s="51">
        <v>0</v>
      </c>
      <c r="Q20" s="51">
        <v>8230717946</v>
      </c>
      <c r="R20" s="51">
        <v>8093637855</v>
      </c>
      <c r="S20" s="52">
        <f>R20/' سهام'!$N$49</f>
        <v>4.433449398155944E-5</v>
      </c>
    </row>
    <row r="21" spans="1:19" x14ac:dyDescent="0.55000000000000004">
      <c r="A21" s="51" t="s">
        <v>270</v>
      </c>
      <c r="B21" s="51" t="s">
        <v>374</v>
      </c>
      <c r="C21" s="51" t="s">
        <v>375</v>
      </c>
      <c r="D21" s="51" t="s">
        <v>406</v>
      </c>
      <c r="E21" s="51" t="s">
        <v>355</v>
      </c>
      <c r="F21" s="60">
        <v>23</v>
      </c>
      <c r="G21" s="51" t="s">
        <v>377</v>
      </c>
      <c r="H21" s="51">
        <v>5000</v>
      </c>
      <c r="I21" s="51">
        <v>4127990625</v>
      </c>
      <c r="J21" s="51">
        <v>4122009375</v>
      </c>
      <c r="K21" s="51">
        <v>0</v>
      </c>
      <c r="L21" s="51">
        <v>0</v>
      </c>
      <c r="M21" s="51">
        <v>0</v>
      </c>
      <c r="N21" s="51">
        <v>0</v>
      </c>
      <c r="O21" s="51">
        <v>5000</v>
      </c>
      <c r="P21" s="51">
        <v>0</v>
      </c>
      <c r="Q21" s="51">
        <v>4127990625</v>
      </c>
      <c r="R21" s="51">
        <v>4055657515</v>
      </c>
      <c r="S21" s="52">
        <f>R21/' سهام'!$N$49</f>
        <v>2.2215662093029714E-5</v>
      </c>
    </row>
    <row r="22" spans="1:19" x14ac:dyDescent="0.55000000000000004">
      <c r="A22" s="51" t="s">
        <v>282</v>
      </c>
      <c r="B22" s="51" t="s">
        <v>374</v>
      </c>
      <c r="C22" s="51" t="s">
        <v>375</v>
      </c>
      <c r="D22" s="51" t="s">
        <v>408</v>
      </c>
      <c r="E22" s="51" t="s">
        <v>341</v>
      </c>
      <c r="F22" s="60">
        <v>20.5</v>
      </c>
      <c r="G22" s="51" t="s">
        <v>377</v>
      </c>
      <c r="H22" s="51">
        <v>105000</v>
      </c>
      <c r="I22" s="51">
        <v>97586549561</v>
      </c>
      <c r="J22" s="51">
        <v>88251471263</v>
      </c>
      <c r="K22" s="51">
        <v>0</v>
      </c>
      <c r="L22" s="51">
        <v>0</v>
      </c>
      <c r="M22" s="51">
        <v>0</v>
      </c>
      <c r="N22" s="51">
        <v>0</v>
      </c>
      <c r="O22" s="51">
        <v>105000</v>
      </c>
      <c r="P22" s="51">
        <v>0</v>
      </c>
      <c r="Q22" s="51">
        <v>97586549561</v>
      </c>
      <c r="R22" s="51">
        <v>88251471263</v>
      </c>
      <c r="S22" s="52">
        <f>R22/' سهام'!$N$49</f>
        <v>4.8341479958312756E-4</v>
      </c>
    </row>
    <row r="23" spans="1:19" x14ac:dyDescent="0.55000000000000004">
      <c r="A23" s="51" t="s">
        <v>268</v>
      </c>
      <c r="B23" s="51" t="s">
        <v>374</v>
      </c>
      <c r="C23" s="51" t="s">
        <v>380</v>
      </c>
      <c r="D23" s="51" t="s">
        <v>410</v>
      </c>
      <c r="E23" s="51" t="s">
        <v>322</v>
      </c>
      <c r="F23" s="60">
        <v>23</v>
      </c>
      <c r="G23" s="51" t="s">
        <v>377</v>
      </c>
      <c r="H23" s="51">
        <v>15000</v>
      </c>
      <c r="I23" s="51">
        <v>13721981228</v>
      </c>
      <c r="J23" s="51">
        <v>14406048037</v>
      </c>
      <c r="K23" s="51">
        <v>0</v>
      </c>
      <c r="L23" s="51">
        <v>0</v>
      </c>
      <c r="M23" s="51">
        <v>0</v>
      </c>
      <c r="N23" s="51">
        <v>0</v>
      </c>
      <c r="O23" s="51">
        <v>15000</v>
      </c>
      <c r="P23" s="51">
        <v>0</v>
      </c>
      <c r="Q23" s="51">
        <v>13721981228</v>
      </c>
      <c r="R23" s="51">
        <v>13961320699</v>
      </c>
      <c r="S23" s="52">
        <f>R23/' سهام'!$N$49</f>
        <v>7.6475881376636756E-5</v>
      </c>
    </row>
    <row r="24" spans="1:19" x14ac:dyDescent="0.55000000000000004">
      <c r="A24" s="51" t="s">
        <v>278</v>
      </c>
      <c r="B24" s="51" t="s">
        <v>374</v>
      </c>
      <c r="C24" s="51" t="s">
        <v>380</v>
      </c>
      <c r="D24" s="51" t="s">
        <v>412</v>
      </c>
      <c r="E24" s="51" t="s">
        <v>324</v>
      </c>
      <c r="F24" s="60">
        <v>21</v>
      </c>
      <c r="G24" s="51" t="s">
        <v>377</v>
      </c>
      <c r="H24" s="51">
        <v>5000</v>
      </c>
      <c r="I24" s="51">
        <v>4778461875</v>
      </c>
      <c r="J24" s="51">
        <v>4996375000</v>
      </c>
      <c r="K24" s="51">
        <v>0</v>
      </c>
      <c r="L24" s="51">
        <v>0</v>
      </c>
      <c r="M24" s="51">
        <v>0</v>
      </c>
      <c r="N24" s="51">
        <v>0</v>
      </c>
      <c r="O24" s="51">
        <v>5000</v>
      </c>
      <c r="P24" s="51">
        <v>0</v>
      </c>
      <c r="Q24" s="51">
        <v>4778461875</v>
      </c>
      <c r="R24" s="51">
        <v>4996375000</v>
      </c>
      <c r="S24" s="52">
        <f>R24/' سهام'!$N$49</f>
        <v>2.7368627227405647E-5</v>
      </c>
    </row>
    <row r="25" spans="1:19" x14ac:dyDescent="0.55000000000000004">
      <c r="A25" s="51" t="s">
        <v>300</v>
      </c>
      <c r="B25" s="51" t="s">
        <v>374</v>
      </c>
      <c r="C25" s="51" t="s">
        <v>375</v>
      </c>
      <c r="D25" s="51" t="s">
        <v>414</v>
      </c>
      <c r="E25" s="51" t="s">
        <v>314</v>
      </c>
      <c r="F25" s="60">
        <v>23</v>
      </c>
      <c r="G25" s="51" t="s">
        <v>377</v>
      </c>
      <c r="H25" s="51">
        <v>5000</v>
      </c>
      <c r="I25" s="51">
        <v>4273095750</v>
      </c>
      <c r="J25" s="51">
        <v>4236926000</v>
      </c>
      <c r="K25" s="51">
        <v>0</v>
      </c>
      <c r="L25" s="51">
        <v>0</v>
      </c>
      <c r="M25" s="51">
        <v>0</v>
      </c>
      <c r="N25" s="51">
        <v>0</v>
      </c>
      <c r="O25" s="51">
        <v>5000</v>
      </c>
      <c r="P25" s="51">
        <v>0</v>
      </c>
      <c r="Q25" s="51">
        <v>4273095750</v>
      </c>
      <c r="R25" s="51">
        <v>4236926000</v>
      </c>
      <c r="S25" s="52">
        <f>R25/' سهام'!$N$49</f>
        <v>2.3208595888839989E-5</v>
      </c>
    </row>
    <row r="26" spans="1:19" x14ac:dyDescent="0.55000000000000004">
      <c r="A26" s="51" t="s">
        <v>279</v>
      </c>
      <c r="B26" s="51" t="s">
        <v>374</v>
      </c>
      <c r="C26" s="51" t="s">
        <v>380</v>
      </c>
      <c r="D26" s="51" t="s">
        <v>416</v>
      </c>
      <c r="E26" s="51" t="s">
        <v>418</v>
      </c>
      <c r="F26" s="60">
        <v>0</v>
      </c>
      <c r="G26" s="51" t="s">
        <v>377</v>
      </c>
      <c r="H26" s="51">
        <v>1100</v>
      </c>
      <c r="I26" s="51">
        <v>4687005817</v>
      </c>
      <c r="J26" s="51">
        <v>6086236977</v>
      </c>
      <c r="K26" s="51">
        <v>0</v>
      </c>
      <c r="L26" s="51">
        <v>0</v>
      </c>
      <c r="M26" s="51">
        <v>1100</v>
      </c>
      <c r="N26" s="51">
        <v>6141737800</v>
      </c>
      <c r="O26" s="51">
        <v>0</v>
      </c>
      <c r="P26" s="51">
        <v>0</v>
      </c>
      <c r="Q26" s="51">
        <v>0</v>
      </c>
      <c r="R26" s="51">
        <v>0</v>
      </c>
      <c r="S26" s="52">
        <f>R26/' سهام'!$N$49</f>
        <v>0</v>
      </c>
    </row>
    <row r="27" spans="1:19" x14ac:dyDescent="0.55000000000000004">
      <c r="A27" s="51" t="s">
        <v>293</v>
      </c>
      <c r="B27" s="51" t="s">
        <v>374</v>
      </c>
      <c r="C27" s="51" t="s">
        <v>375</v>
      </c>
      <c r="D27" s="51" t="s">
        <v>420</v>
      </c>
      <c r="E27" s="51" t="s">
        <v>343</v>
      </c>
      <c r="F27" s="60">
        <v>23</v>
      </c>
      <c r="G27" s="51" t="s">
        <v>377</v>
      </c>
      <c r="H27" s="51">
        <v>20000</v>
      </c>
      <c r="I27" s="51">
        <v>19053803998</v>
      </c>
      <c r="J27" s="51">
        <v>19845601500</v>
      </c>
      <c r="K27" s="51">
        <v>0</v>
      </c>
      <c r="L27" s="51">
        <v>0</v>
      </c>
      <c r="M27" s="51">
        <v>20000</v>
      </c>
      <c r="N27" s="51">
        <v>20000000000</v>
      </c>
      <c r="O27" s="51">
        <v>0</v>
      </c>
      <c r="P27" s="51">
        <v>0</v>
      </c>
      <c r="Q27" s="51">
        <v>0</v>
      </c>
      <c r="R27" s="51">
        <v>0</v>
      </c>
      <c r="S27" s="52">
        <f>R27/' سهام'!$N$49</f>
        <v>0</v>
      </c>
    </row>
    <row r="28" spans="1:19" x14ac:dyDescent="0.55000000000000004">
      <c r="A28" s="51" t="s">
        <v>271</v>
      </c>
      <c r="B28" s="51" t="s">
        <v>374</v>
      </c>
      <c r="C28" s="51" t="s">
        <v>375</v>
      </c>
      <c r="D28" s="51" t="s">
        <v>422</v>
      </c>
      <c r="E28" s="51" t="s">
        <v>339</v>
      </c>
      <c r="F28" s="60">
        <v>18</v>
      </c>
      <c r="G28" s="51" t="s">
        <v>377</v>
      </c>
      <c r="H28" s="51">
        <v>230000</v>
      </c>
      <c r="I28" s="51">
        <v>227148008990</v>
      </c>
      <c r="J28" s="51">
        <v>192485346875</v>
      </c>
      <c r="K28" s="51">
        <v>0</v>
      </c>
      <c r="L28" s="51">
        <v>0</v>
      </c>
      <c r="M28" s="51">
        <v>0</v>
      </c>
      <c r="N28" s="51">
        <v>0</v>
      </c>
      <c r="O28" s="51">
        <v>230000</v>
      </c>
      <c r="P28" s="51">
        <v>0</v>
      </c>
      <c r="Q28" s="51">
        <v>227148008990</v>
      </c>
      <c r="R28" s="51">
        <v>192485346875</v>
      </c>
      <c r="S28" s="52">
        <f>R28/' سهام'!$N$49</f>
        <v>1.0543763639358026E-3</v>
      </c>
    </row>
    <row r="29" spans="1:19" x14ac:dyDescent="0.55000000000000004">
      <c r="A29" s="51" t="s">
        <v>277</v>
      </c>
      <c r="B29" s="51" t="s">
        <v>374</v>
      </c>
      <c r="C29" s="51" t="s">
        <v>380</v>
      </c>
      <c r="D29" s="51" t="s">
        <v>424</v>
      </c>
      <c r="E29" s="51" t="s">
        <v>330</v>
      </c>
      <c r="F29" s="60">
        <v>23</v>
      </c>
      <c r="G29" s="51" t="s">
        <v>377</v>
      </c>
      <c r="H29" s="51">
        <v>10000</v>
      </c>
      <c r="I29" s="51">
        <v>8336039250</v>
      </c>
      <c r="J29" s="51">
        <v>8343946250</v>
      </c>
      <c r="K29" s="51">
        <v>0</v>
      </c>
      <c r="L29" s="51">
        <v>0</v>
      </c>
      <c r="M29" s="51">
        <v>0</v>
      </c>
      <c r="N29" s="51">
        <v>0</v>
      </c>
      <c r="O29" s="51">
        <v>10000</v>
      </c>
      <c r="P29" s="51">
        <v>0</v>
      </c>
      <c r="Q29" s="51">
        <v>8336039250</v>
      </c>
      <c r="R29" s="51">
        <v>8343946250</v>
      </c>
      <c r="S29" s="52">
        <f>R29/' سهام'!$N$49</f>
        <v>4.5705607469767431E-5</v>
      </c>
    </row>
    <row r="30" spans="1:19" x14ac:dyDescent="0.55000000000000004">
      <c r="A30" s="51" t="s">
        <v>287</v>
      </c>
      <c r="B30" s="51" t="s">
        <v>374</v>
      </c>
      <c r="C30" s="51" t="s">
        <v>375</v>
      </c>
      <c r="D30" s="51" t="s">
        <v>426</v>
      </c>
      <c r="E30" s="51" t="s">
        <v>345</v>
      </c>
      <c r="F30" s="60">
        <v>23</v>
      </c>
      <c r="G30" s="51" t="s">
        <v>377</v>
      </c>
      <c r="H30" s="51">
        <v>5000</v>
      </c>
      <c r="I30" s="51">
        <v>4379672962</v>
      </c>
      <c r="J30" s="51">
        <v>4461762875</v>
      </c>
      <c r="K30" s="51">
        <v>0</v>
      </c>
      <c r="L30" s="51">
        <v>0</v>
      </c>
      <c r="M30" s="51">
        <v>0</v>
      </c>
      <c r="N30" s="51">
        <v>0</v>
      </c>
      <c r="O30" s="51">
        <v>5000</v>
      </c>
      <c r="P30" s="51">
        <v>0</v>
      </c>
      <c r="Q30" s="51">
        <v>4379672962</v>
      </c>
      <c r="R30" s="51">
        <v>4456067007</v>
      </c>
      <c r="S30" s="52">
        <f>R30/' سهام'!$N$49</f>
        <v>2.4408983876295154E-5</v>
      </c>
    </row>
    <row r="31" spans="1:19" x14ac:dyDescent="0.55000000000000004">
      <c r="A31" s="51" t="s">
        <v>290</v>
      </c>
      <c r="B31" s="51" t="s">
        <v>374</v>
      </c>
      <c r="C31" s="51" t="s">
        <v>375</v>
      </c>
      <c r="D31" s="51" t="s">
        <v>429</v>
      </c>
      <c r="E31" s="51" t="s">
        <v>351</v>
      </c>
      <c r="F31" s="60">
        <v>23</v>
      </c>
      <c r="G31" s="51" t="s">
        <v>377</v>
      </c>
      <c r="H31" s="51">
        <v>5000</v>
      </c>
      <c r="I31" s="51">
        <v>4263088500</v>
      </c>
      <c r="J31" s="51">
        <v>4321864375</v>
      </c>
      <c r="K31" s="51">
        <v>0</v>
      </c>
      <c r="L31" s="51">
        <v>0</v>
      </c>
      <c r="M31" s="51">
        <v>0</v>
      </c>
      <c r="N31" s="51">
        <v>0</v>
      </c>
      <c r="O31" s="51">
        <v>5000</v>
      </c>
      <c r="P31" s="51">
        <v>0</v>
      </c>
      <c r="Q31" s="51">
        <v>4263088500</v>
      </c>
      <c r="R31" s="51">
        <v>4304826736</v>
      </c>
      <c r="S31" s="52">
        <f>R31/' سهام'!$N$49</f>
        <v>2.3580535531491007E-5</v>
      </c>
    </row>
    <row r="32" spans="1:19" x14ac:dyDescent="0.55000000000000004">
      <c r="A32" s="51" t="s">
        <v>296</v>
      </c>
      <c r="B32" s="51" t="s">
        <v>374</v>
      </c>
      <c r="C32" s="51" t="s">
        <v>380</v>
      </c>
      <c r="D32" s="51" t="s">
        <v>431</v>
      </c>
      <c r="E32" s="51" t="s">
        <v>328</v>
      </c>
      <c r="F32" s="60">
        <v>23</v>
      </c>
      <c r="G32" s="51" t="s">
        <v>377</v>
      </c>
      <c r="H32" s="51">
        <v>2400</v>
      </c>
      <c r="I32" s="51">
        <v>2233618200</v>
      </c>
      <c r="J32" s="51">
        <v>2211195720</v>
      </c>
      <c r="K32" s="51">
        <v>0</v>
      </c>
      <c r="L32" s="51">
        <v>0</v>
      </c>
      <c r="M32" s="51">
        <v>0</v>
      </c>
      <c r="N32" s="51">
        <v>0</v>
      </c>
      <c r="O32" s="51">
        <v>2400</v>
      </c>
      <c r="P32" s="51">
        <v>0</v>
      </c>
      <c r="Q32" s="51">
        <v>2233618200</v>
      </c>
      <c r="R32" s="51">
        <v>2232780060</v>
      </c>
      <c r="S32" s="52">
        <f>R32/' سهام'!$N$49</f>
        <v>1.2230492135383037E-5</v>
      </c>
    </row>
    <row r="33" spans="1:19" x14ac:dyDescent="0.55000000000000004">
      <c r="A33" s="51" t="s">
        <v>292</v>
      </c>
      <c r="B33" s="51" t="s">
        <v>374</v>
      </c>
      <c r="C33" s="51" t="s">
        <v>375</v>
      </c>
      <c r="D33" s="51" t="s">
        <v>434</v>
      </c>
      <c r="E33" s="51" t="s">
        <v>349</v>
      </c>
      <c r="F33" s="60">
        <v>23</v>
      </c>
      <c r="G33" s="51" t="s">
        <v>377</v>
      </c>
      <c r="H33" s="51">
        <v>5000</v>
      </c>
      <c r="I33" s="51">
        <v>4027117545</v>
      </c>
      <c r="J33" s="51">
        <v>4092230980</v>
      </c>
      <c r="K33" s="51">
        <v>0</v>
      </c>
      <c r="L33" s="51">
        <v>0</v>
      </c>
      <c r="M33" s="51">
        <v>0</v>
      </c>
      <c r="N33" s="51">
        <v>0</v>
      </c>
      <c r="O33" s="51">
        <v>5000</v>
      </c>
      <c r="P33" s="51">
        <v>0</v>
      </c>
      <c r="Q33" s="51">
        <v>4027117545</v>
      </c>
      <c r="R33" s="51">
        <v>4055607551</v>
      </c>
      <c r="S33" s="52">
        <f>R33/' سهام'!$N$49</f>
        <v>2.2215388405388015E-5</v>
      </c>
    </row>
    <row r="34" spans="1:19" x14ac:dyDescent="0.55000000000000004">
      <c r="A34" s="51" t="s">
        <v>299</v>
      </c>
      <c r="B34" s="51" t="s">
        <v>374</v>
      </c>
      <c r="C34" s="51" t="s">
        <v>380</v>
      </c>
      <c r="D34" s="51" t="s">
        <v>437</v>
      </c>
      <c r="E34" s="51" t="s">
        <v>318</v>
      </c>
      <c r="F34" s="60">
        <v>23</v>
      </c>
      <c r="G34" s="51" t="s">
        <v>377</v>
      </c>
      <c r="H34" s="51">
        <v>85000</v>
      </c>
      <c r="I34" s="51">
        <v>76962407320</v>
      </c>
      <c r="J34" s="51">
        <v>76812320664</v>
      </c>
      <c r="K34" s="51">
        <v>0</v>
      </c>
      <c r="L34" s="51">
        <v>0</v>
      </c>
      <c r="M34" s="51">
        <v>0</v>
      </c>
      <c r="N34" s="51">
        <v>0</v>
      </c>
      <c r="O34" s="51">
        <v>85000</v>
      </c>
      <c r="P34" s="51">
        <v>0</v>
      </c>
      <c r="Q34" s="51">
        <v>76962407320</v>
      </c>
      <c r="R34" s="51">
        <v>76812320664</v>
      </c>
      <c r="S34" s="52">
        <f>R34/' سهام'!$N$49</f>
        <v>4.2075460123088519E-4</v>
      </c>
    </row>
    <row r="35" spans="1:19" x14ac:dyDescent="0.55000000000000004">
      <c r="A35" s="51" t="s">
        <v>283</v>
      </c>
      <c r="B35" s="51" t="s">
        <v>374</v>
      </c>
      <c r="C35" s="51" t="s">
        <v>375</v>
      </c>
      <c r="D35" s="51" t="s">
        <v>439</v>
      </c>
      <c r="E35" s="51" t="s">
        <v>361</v>
      </c>
      <c r="F35" s="60">
        <v>23</v>
      </c>
      <c r="G35" s="51" t="s">
        <v>377</v>
      </c>
      <c r="H35" s="51">
        <v>10000</v>
      </c>
      <c r="I35" s="51">
        <v>8616242250</v>
      </c>
      <c r="J35" s="51">
        <v>8354738420</v>
      </c>
      <c r="K35" s="51">
        <v>0</v>
      </c>
      <c r="L35" s="51">
        <v>0</v>
      </c>
      <c r="M35" s="51">
        <v>0</v>
      </c>
      <c r="N35" s="51">
        <v>0</v>
      </c>
      <c r="O35" s="51">
        <v>10000</v>
      </c>
      <c r="P35" s="51">
        <v>0</v>
      </c>
      <c r="Q35" s="51">
        <v>8616242250</v>
      </c>
      <c r="R35" s="51">
        <v>8148088350</v>
      </c>
      <c r="S35" s="52">
        <f>R35/' سهام'!$N$49</f>
        <v>4.4632757282453131E-5</v>
      </c>
    </row>
    <row r="36" spans="1:19" x14ac:dyDescent="0.55000000000000004">
      <c r="A36" s="51" t="s">
        <v>280</v>
      </c>
      <c r="B36" s="51" t="s">
        <v>374</v>
      </c>
      <c r="C36" s="51" t="s">
        <v>380</v>
      </c>
      <c r="D36" s="51" t="s">
        <v>404</v>
      </c>
      <c r="E36" s="51" t="s">
        <v>320</v>
      </c>
      <c r="F36" s="60">
        <v>23</v>
      </c>
      <c r="G36" s="51" t="s">
        <v>377</v>
      </c>
      <c r="H36" s="51">
        <v>4500</v>
      </c>
      <c r="I36" s="51">
        <v>4278099375</v>
      </c>
      <c r="J36" s="51">
        <v>4143788574</v>
      </c>
      <c r="K36" s="51">
        <v>0</v>
      </c>
      <c r="L36" s="51">
        <v>0</v>
      </c>
      <c r="M36" s="51">
        <v>0</v>
      </c>
      <c r="N36" s="51">
        <v>0</v>
      </c>
      <c r="O36" s="51">
        <v>4500</v>
      </c>
      <c r="P36" s="51">
        <v>0</v>
      </c>
      <c r="Q36" s="51">
        <v>4278099375</v>
      </c>
      <c r="R36" s="51">
        <v>4361835375</v>
      </c>
      <c r="S36" s="52">
        <f>R36/' سهام'!$N$49</f>
        <v>2.3892811569525133E-5</v>
      </c>
    </row>
    <row r="37" spans="1:19" ht="18" thickBot="1" x14ac:dyDescent="0.6">
      <c r="A37" s="51" t="s">
        <v>2</v>
      </c>
      <c r="H37" s="53">
        <f t="shared" ref="H37:O37" si="0">SUM(H9:H36)</f>
        <v>586914</v>
      </c>
      <c r="I37" s="53">
        <f t="shared" si="0"/>
        <v>554776111029</v>
      </c>
      <c r="J37" s="53">
        <f t="shared" si="0"/>
        <v>512438106980</v>
      </c>
      <c r="K37" s="53">
        <f t="shared" si="0"/>
        <v>15000</v>
      </c>
      <c r="L37" s="53">
        <f t="shared" si="0"/>
        <v>12368565711</v>
      </c>
      <c r="M37" s="53">
        <f t="shared" si="0"/>
        <v>26100</v>
      </c>
      <c r="N37" s="53">
        <f t="shared" si="0"/>
        <v>30358678300</v>
      </c>
      <c r="O37" s="53">
        <f t="shared" si="0"/>
        <v>575814</v>
      </c>
      <c r="P37" s="58"/>
      <c r="Q37" s="53">
        <f>SUM(Q9:Q36)</f>
        <v>539210829175</v>
      </c>
      <c r="R37" s="53">
        <f>SUM(R9:R36)</f>
        <v>494107889476</v>
      </c>
      <c r="S37" s="55">
        <f>SUM(S9:S36)</f>
        <v>2.7065731930026862E-3</v>
      </c>
    </row>
    <row r="38" spans="1:19" ht="18" thickTop="1" x14ac:dyDescent="0.55000000000000004"/>
  </sheetData>
  <mergeCells count="25">
    <mergeCell ref="A1:S1"/>
    <mergeCell ref="A2:S2"/>
    <mergeCell ref="A3:S3"/>
    <mergeCell ref="A4:S4"/>
    <mergeCell ref="K6:N6"/>
    <mergeCell ref="O6:S6"/>
    <mergeCell ref="K7:L7"/>
    <mergeCell ref="M7:N7"/>
    <mergeCell ref="H6:J6"/>
    <mergeCell ref="A6:G6"/>
    <mergeCell ref="J7:J8"/>
    <mergeCell ref="B7:B8"/>
    <mergeCell ref="C7:C8"/>
    <mergeCell ref="F7:F8"/>
    <mergeCell ref="G7:G8"/>
    <mergeCell ref="E7:E8"/>
    <mergeCell ref="D7:D8"/>
    <mergeCell ref="A7:A8"/>
    <mergeCell ref="H7:H8"/>
    <mergeCell ref="I7:I8"/>
    <mergeCell ref="R7:R8"/>
    <mergeCell ref="S7:S8"/>
    <mergeCell ref="O7:O8"/>
    <mergeCell ref="Q7:Q8"/>
    <mergeCell ref="P7:P8"/>
  </mergeCells>
  <pageMargins left="0.7" right="0.7" top="0.75" bottom="0.75" header="0.3" footer="0.3"/>
  <pageSetup scale="76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1992-802B-4F9B-A4D4-D6CBC840E590}">
  <dimension ref="A1:N13"/>
  <sheetViews>
    <sheetView rightToLeft="1" zoomScale="85" zoomScaleNormal="85" zoomScaleSheetLayoutView="90" workbookViewId="0">
      <selection activeCell="N10" sqref="N10"/>
    </sheetView>
  </sheetViews>
  <sheetFormatPr defaultColWidth="9.109375" defaultRowHeight="17.399999999999999" x14ac:dyDescent="0.55000000000000004"/>
  <cols>
    <col min="1" max="1" width="29.5546875" style="42" customWidth="1"/>
    <col min="2" max="2" width="9" style="42" customWidth="1"/>
    <col min="3" max="3" width="10.6640625" style="42" customWidth="1"/>
    <col min="4" max="4" width="15.77734375" style="42" bestFit="1" customWidth="1"/>
    <col min="5" max="5" width="15.6640625" style="42" bestFit="1" customWidth="1"/>
    <col min="6" max="6" width="6.6640625" style="42" bestFit="1" customWidth="1"/>
    <col min="7" max="7" width="14.6640625" style="42" bestFit="1" customWidth="1"/>
    <col min="8" max="8" width="16.33203125" style="42" customWidth="1"/>
    <col min="9" max="9" width="19.33203125" style="42" customWidth="1"/>
    <col min="10" max="10" width="20.5546875" style="42" customWidth="1"/>
    <col min="11" max="11" width="13.109375" style="42" customWidth="1"/>
    <col min="12" max="12" width="20.109375" style="42" customWidth="1"/>
    <col min="13" max="13" width="15.5546875" style="42" bestFit="1" customWidth="1"/>
    <col min="14" max="14" width="17.5546875" style="42" customWidth="1"/>
    <col min="15" max="16384" width="9.109375" style="42"/>
  </cols>
  <sheetData>
    <row r="1" spans="1:14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 ht="20.399999999999999" x14ac:dyDescent="0.65">
      <c r="A2" s="109" t="s">
        <v>65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1:14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</row>
    <row r="4" spans="1:14" ht="20.399999999999999" x14ac:dyDescent="0.55000000000000004">
      <c r="A4" s="110" t="s">
        <v>86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6" spans="1:14" ht="18" customHeight="1" thickBot="1" x14ac:dyDescent="0.6">
      <c r="A6" s="100" t="s">
        <v>23</v>
      </c>
      <c r="B6" s="100"/>
      <c r="C6" s="100" t="s">
        <v>121</v>
      </c>
      <c r="D6" s="100"/>
      <c r="E6" s="100"/>
      <c r="F6" s="120" t="s">
        <v>11</v>
      </c>
      <c r="G6" s="120"/>
      <c r="H6" s="120"/>
      <c r="I6" s="120"/>
      <c r="J6" s="100" t="s">
        <v>120</v>
      </c>
      <c r="K6" s="100"/>
      <c r="L6" s="100"/>
      <c r="M6" s="100"/>
      <c r="N6" s="100"/>
    </row>
    <row r="7" spans="1:14" ht="26.25" customHeight="1" x14ac:dyDescent="0.55000000000000004">
      <c r="A7" s="119" t="s">
        <v>24</v>
      </c>
      <c r="B7" s="116" t="s">
        <v>503</v>
      </c>
      <c r="C7" s="113" t="s">
        <v>3</v>
      </c>
      <c r="D7" s="112" t="s">
        <v>0</v>
      </c>
      <c r="E7" s="112" t="s">
        <v>25</v>
      </c>
      <c r="F7" s="115" t="s">
        <v>4</v>
      </c>
      <c r="G7" s="115"/>
      <c r="H7" s="115" t="s">
        <v>5</v>
      </c>
      <c r="I7" s="115"/>
      <c r="J7" s="113" t="s">
        <v>3</v>
      </c>
      <c r="K7" s="112" t="s">
        <v>36</v>
      </c>
      <c r="L7" s="112" t="s">
        <v>0</v>
      </c>
      <c r="M7" s="112" t="s">
        <v>25</v>
      </c>
      <c r="N7" s="112" t="s">
        <v>26</v>
      </c>
    </row>
    <row r="8" spans="1:14" s="11" customFormat="1" ht="40.5" customHeight="1" thickBot="1" x14ac:dyDescent="0.35">
      <c r="A8" s="100"/>
      <c r="B8" s="117"/>
      <c r="C8" s="114"/>
      <c r="D8" s="100"/>
      <c r="E8" s="100"/>
      <c r="F8" s="10" t="s">
        <v>3</v>
      </c>
      <c r="G8" s="10" t="s">
        <v>0</v>
      </c>
      <c r="H8" s="10" t="s">
        <v>3</v>
      </c>
      <c r="I8" s="10" t="s">
        <v>64</v>
      </c>
      <c r="J8" s="114"/>
      <c r="K8" s="100"/>
      <c r="L8" s="100"/>
      <c r="M8" s="100"/>
      <c r="N8" s="100"/>
    </row>
    <row r="9" spans="1:14" x14ac:dyDescent="0.55000000000000004">
      <c r="A9" s="51" t="s">
        <v>301</v>
      </c>
      <c r="B9" s="51" t="s">
        <v>504</v>
      </c>
      <c r="C9" s="51">
        <v>1885718</v>
      </c>
      <c r="D9" s="51">
        <v>6898137706204</v>
      </c>
      <c r="E9" s="51">
        <v>9877957518122</v>
      </c>
      <c r="F9" s="51">
        <v>637566</v>
      </c>
      <c r="G9" s="51">
        <v>3137034007624.9438</v>
      </c>
      <c r="H9" s="51">
        <v>1176133</v>
      </c>
      <c r="I9" s="51">
        <v>5817165966983.3037</v>
      </c>
      <c r="J9" s="51">
        <v>1347151</v>
      </c>
      <c r="K9" s="51">
        <v>3725521</v>
      </c>
      <c r="L9" s="51">
        <v>5595909851097</v>
      </c>
      <c r="M9" s="51">
        <v>5012816733462</v>
      </c>
      <c r="N9" s="52">
        <f>M9/' سهام'!$N$49</f>
        <v>2.7458690057776437E-2</v>
      </c>
    </row>
    <row r="10" spans="1:14" x14ac:dyDescent="0.55000000000000004">
      <c r="A10" s="51" t="s">
        <v>302</v>
      </c>
      <c r="B10" s="51" t="s">
        <v>505</v>
      </c>
      <c r="C10" s="51">
        <v>378874</v>
      </c>
      <c r="D10" s="51">
        <v>3987143151201</v>
      </c>
      <c r="E10" s="51">
        <v>9687551284333</v>
      </c>
      <c r="F10" s="51">
        <v>22020</v>
      </c>
      <c r="G10" s="51">
        <v>512830180102.79999</v>
      </c>
      <c r="H10" s="51">
        <v>23080</v>
      </c>
      <c r="I10" s="51">
        <v>542740968686.27197</v>
      </c>
      <c r="J10" s="51">
        <v>377814</v>
      </c>
      <c r="K10" s="51">
        <v>21019182</v>
      </c>
      <c r="L10" s="51">
        <v>4244980179054</v>
      </c>
      <c r="M10" s="51">
        <v>7931811618674</v>
      </c>
      <c r="N10" s="52">
        <f>M10/' سهام'!$N$49</f>
        <v>4.344805892862199E-2</v>
      </c>
    </row>
    <row r="11" spans="1:14" ht="18" thickBot="1" x14ac:dyDescent="0.6">
      <c r="A11" s="62" t="s">
        <v>2</v>
      </c>
      <c r="C11" s="53">
        <f t="shared" ref="C11:J11" si="0">SUM(C9:C10)</f>
        <v>2264592</v>
      </c>
      <c r="D11" s="53">
        <f t="shared" si="0"/>
        <v>10885280857405</v>
      </c>
      <c r="E11" s="53">
        <f t="shared" si="0"/>
        <v>19565508802455</v>
      </c>
      <c r="F11" s="53">
        <f t="shared" si="0"/>
        <v>659586</v>
      </c>
      <c r="G11" s="53">
        <f t="shared" si="0"/>
        <v>3649864187727.7437</v>
      </c>
      <c r="H11" s="53">
        <f t="shared" si="0"/>
        <v>1199213</v>
      </c>
      <c r="I11" s="53">
        <f t="shared" si="0"/>
        <v>6359906935669.5762</v>
      </c>
      <c r="J11" s="53">
        <f t="shared" si="0"/>
        <v>1724965</v>
      </c>
      <c r="K11" s="58"/>
      <c r="L11" s="53">
        <f>SUM(L9:L10)</f>
        <v>9840890030151</v>
      </c>
      <c r="M11" s="53">
        <f>SUM(M9:M10)</f>
        <v>12944628352136</v>
      </c>
      <c r="N11" s="55">
        <f>SUM(N9:N10)</f>
        <v>7.0906748986398427E-2</v>
      </c>
    </row>
    <row r="12" spans="1:14" ht="18" thickTop="1" x14ac:dyDescent="0.55000000000000004"/>
    <row r="13" spans="1:14" x14ac:dyDescent="0.55000000000000004">
      <c r="F13" s="2"/>
    </row>
  </sheetData>
  <mergeCells count="20">
    <mergeCell ref="A2:N2"/>
    <mergeCell ref="A1:N1"/>
    <mergeCell ref="H7:I7"/>
    <mergeCell ref="A7:A8"/>
    <mergeCell ref="B7:B8"/>
    <mergeCell ref="C7:C8"/>
    <mergeCell ref="D7:D8"/>
    <mergeCell ref="E7:E8"/>
    <mergeCell ref="F7:G7"/>
    <mergeCell ref="J7:J8"/>
    <mergeCell ref="K7:K8"/>
    <mergeCell ref="L7:L8"/>
    <mergeCell ref="M7:M8"/>
    <mergeCell ref="N7:N8"/>
    <mergeCell ref="A6:B6"/>
    <mergeCell ref="F6:I6"/>
    <mergeCell ref="J6:N6"/>
    <mergeCell ref="C6:E6"/>
    <mergeCell ref="A4:N4"/>
    <mergeCell ref="A3:N3"/>
  </mergeCells>
  <pageMargins left="0.7" right="0.7" top="0.75" bottom="0.75" header="0.3" footer="0.3"/>
  <pageSetup scale="76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rightToLeft="1" zoomScale="130" zoomScaleNormal="130" zoomScaleSheetLayoutView="90" workbookViewId="0">
      <selection activeCell="F10" sqref="F10"/>
    </sheetView>
  </sheetViews>
  <sheetFormatPr defaultColWidth="9.109375" defaultRowHeight="16.2" x14ac:dyDescent="0.5"/>
  <cols>
    <col min="1" max="1" width="25.5546875" style="6" customWidth="1"/>
    <col min="2" max="2" width="21.33203125" style="6" customWidth="1"/>
    <col min="3" max="3" width="22" style="6" customWidth="1"/>
    <col min="4" max="4" width="22.109375" style="6" customWidth="1"/>
    <col min="5" max="5" width="17.44140625" style="6" customWidth="1"/>
    <col min="6" max="6" width="11.5546875" style="6" customWidth="1"/>
    <col min="7" max="7" width="4.33203125" style="6" customWidth="1"/>
    <col min="8" max="8" width="0.44140625" style="6" customWidth="1"/>
    <col min="9" max="9" width="5.33203125" style="6" customWidth="1"/>
    <col min="10" max="10" width="4.33203125" style="6" customWidth="1"/>
    <col min="11" max="11" width="0.44140625" style="6" customWidth="1"/>
    <col min="12" max="12" width="10.5546875" style="6" customWidth="1"/>
    <col min="13" max="13" width="0.5546875" style="6" customWidth="1"/>
    <col min="14" max="14" width="11.5546875" style="6" customWidth="1"/>
    <col min="15" max="16384" width="9.109375" style="6"/>
  </cols>
  <sheetData>
    <row r="1" spans="1:14" ht="20.399999999999999" x14ac:dyDescent="0.65">
      <c r="A1" s="109" t="s">
        <v>118</v>
      </c>
      <c r="B1" s="109"/>
      <c r="C1" s="109"/>
      <c r="D1" s="109"/>
      <c r="E1" s="109"/>
      <c r="F1" s="109"/>
      <c r="G1" s="61"/>
      <c r="H1" s="61"/>
      <c r="I1" s="61"/>
      <c r="J1" s="61"/>
      <c r="K1" s="61"/>
      <c r="L1" s="61"/>
      <c r="M1" s="61"/>
      <c r="N1" s="61"/>
    </row>
    <row r="2" spans="1:14" ht="20.399999999999999" x14ac:dyDescent="0.65">
      <c r="A2" s="109" t="s">
        <v>65</v>
      </c>
      <c r="B2" s="109"/>
      <c r="C2" s="109"/>
      <c r="D2" s="109"/>
      <c r="E2" s="109"/>
      <c r="F2" s="109"/>
      <c r="G2" s="61"/>
      <c r="H2" s="61"/>
      <c r="I2" s="61"/>
      <c r="J2" s="61"/>
      <c r="K2" s="61"/>
      <c r="L2" s="61"/>
      <c r="M2" s="61"/>
      <c r="N2" s="61"/>
    </row>
    <row r="3" spans="1:14" ht="20.399999999999999" x14ac:dyDescent="0.65">
      <c r="A3" s="109" t="s">
        <v>119</v>
      </c>
      <c r="B3" s="109"/>
      <c r="C3" s="109"/>
      <c r="D3" s="109"/>
      <c r="E3" s="109"/>
      <c r="F3" s="109"/>
      <c r="G3" s="61"/>
      <c r="H3" s="61"/>
      <c r="I3" s="61"/>
      <c r="J3" s="61"/>
      <c r="K3" s="61"/>
      <c r="L3" s="61"/>
      <c r="M3" s="61"/>
      <c r="N3" s="61"/>
    </row>
    <row r="4" spans="1:14" ht="20.399999999999999" x14ac:dyDescent="0.5">
      <c r="A4" s="110" t="s">
        <v>111</v>
      </c>
      <c r="B4" s="110"/>
      <c r="C4" s="110"/>
      <c r="D4" s="110"/>
      <c r="E4" s="110"/>
      <c r="F4" s="110"/>
      <c r="G4" s="57"/>
      <c r="H4" s="57"/>
      <c r="I4" s="57"/>
      <c r="J4" s="57"/>
      <c r="K4" s="57"/>
      <c r="L4" s="57"/>
      <c r="M4" s="57"/>
      <c r="N4" s="57"/>
    </row>
    <row r="5" spans="1:14" ht="16.8" thickBot="1" x14ac:dyDescent="0.55000000000000004">
      <c r="B5" s="4"/>
      <c r="C5" s="4"/>
      <c r="D5" s="4"/>
      <c r="E5" s="4"/>
      <c r="F5" s="4"/>
    </row>
    <row r="6" spans="1:14" ht="18.75" customHeight="1" thickBot="1" x14ac:dyDescent="0.55000000000000004">
      <c r="A6" s="43"/>
      <c r="B6" s="37" t="s">
        <v>121</v>
      </c>
      <c r="C6" s="101" t="s">
        <v>11</v>
      </c>
      <c r="D6" s="101"/>
      <c r="E6" s="100" t="s">
        <v>120</v>
      </c>
      <c r="F6" s="100"/>
    </row>
    <row r="7" spans="1:14" ht="24" customHeight="1" x14ac:dyDescent="0.5">
      <c r="A7" s="102" t="s">
        <v>12</v>
      </c>
      <c r="B7" s="104" t="s">
        <v>6</v>
      </c>
      <c r="C7" s="121" t="s">
        <v>43</v>
      </c>
      <c r="D7" s="121" t="s">
        <v>108</v>
      </c>
      <c r="E7" s="108" t="s">
        <v>6</v>
      </c>
      <c r="F7" s="106" t="s">
        <v>26</v>
      </c>
    </row>
    <row r="8" spans="1:14" ht="29.25" customHeight="1" thickBot="1" x14ac:dyDescent="0.55000000000000004">
      <c r="A8" s="103"/>
      <c r="B8" s="105"/>
      <c r="C8" s="122"/>
      <c r="D8" s="122"/>
      <c r="E8" s="105"/>
      <c r="F8" s="103"/>
    </row>
    <row r="9" spans="1:14" x14ac:dyDescent="0.5">
      <c r="A9" s="51" t="s">
        <v>127</v>
      </c>
      <c r="B9" s="51">
        <v>29627693</v>
      </c>
      <c r="C9" s="51">
        <v>125286</v>
      </c>
      <c r="D9" s="51">
        <v>693000</v>
      </c>
      <c r="E9" s="51">
        <f>B9+C9-D9</f>
        <v>29059979</v>
      </c>
      <c r="F9" s="52">
        <f>E9/' سهام'!$N$49</f>
        <v>1.59181753268567E-7</v>
      </c>
    </row>
    <row r="10" spans="1:14" x14ac:dyDescent="0.5">
      <c r="A10" s="51" t="s">
        <v>126</v>
      </c>
      <c r="B10" s="51">
        <v>64290399167</v>
      </c>
      <c r="C10" s="51">
        <v>3694294085492</v>
      </c>
      <c r="D10" s="51">
        <v>3674493712328</v>
      </c>
      <c r="E10" s="51">
        <f t="shared" ref="E10:E12" si="0">B10+C10-D10</f>
        <v>84090772331</v>
      </c>
      <c r="F10" s="52">
        <f>E10/' سهام'!$N$49</f>
        <v>4.6062375245888791E-4</v>
      </c>
    </row>
    <row r="11" spans="1:14" x14ac:dyDescent="0.5">
      <c r="A11" s="51" t="s">
        <v>129</v>
      </c>
      <c r="B11" s="51">
        <v>9662510116</v>
      </c>
      <c r="C11" s="51">
        <v>1691303843374</v>
      </c>
      <c r="D11" s="51">
        <v>1680565178520</v>
      </c>
      <c r="E11" s="51">
        <f t="shared" si="0"/>
        <v>20401174970</v>
      </c>
      <c r="F11" s="52">
        <f>E11/' سهام'!$N$49</f>
        <v>1.1175145035250729E-4</v>
      </c>
    </row>
    <row r="12" spans="1:14" x14ac:dyDescent="0.5">
      <c r="A12" s="51" t="s">
        <v>128</v>
      </c>
      <c r="B12" s="51">
        <v>16427092576</v>
      </c>
      <c r="C12" s="51">
        <v>4613301989528</v>
      </c>
      <c r="D12" s="51">
        <v>4600224482316</v>
      </c>
      <c r="E12" s="51">
        <f t="shared" si="0"/>
        <v>29504599788</v>
      </c>
      <c r="F12" s="52">
        <f>E12/' سهام'!$N$49</f>
        <v>1.6161725112537865E-4</v>
      </c>
    </row>
    <row r="13" spans="1:14" ht="16.8" thickBot="1" x14ac:dyDescent="0.55000000000000004">
      <c r="A13" s="51" t="s">
        <v>2</v>
      </c>
      <c r="B13" s="53">
        <f>SUM(B9:B12)</f>
        <v>90409629552</v>
      </c>
      <c r="C13" s="53">
        <f>SUM(C9:C12)</f>
        <v>9998900043680</v>
      </c>
      <c r="D13" s="53">
        <f>SUM(D9:D12)</f>
        <v>9955284066164</v>
      </c>
      <c r="E13" s="53">
        <f>SUM(E9:E12)</f>
        <v>134025607068</v>
      </c>
      <c r="F13" s="55">
        <f>SUM(F9:F12)</f>
        <v>7.3415163569004243E-4</v>
      </c>
    </row>
    <row r="14" spans="1:14" ht="16.8" thickTop="1" x14ac:dyDescent="0.5">
      <c r="B14" s="70"/>
    </row>
    <row r="18" spans="5:5" x14ac:dyDescent="0.5">
      <c r="E18" s="71"/>
    </row>
    <row r="19" spans="5:5" x14ac:dyDescent="0.5">
      <c r="E19" s="72"/>
    </row>
    <row r="20" spans="5:5" x14ac:dyDescent="0.5">
      <c r="E20" s="73"/>
    </row>
    <row r="21" spans="5:5" x14ac:dyDescent="0.5">
      <c r="E21" s="73"/>
    </row>
    <row r="22" spans="5:5" x14ac:dyDescent="0.5">
      <c r="E22" s="73"/>
    </row>
    <row r="23" spans="5:5" x14ac:dyDescent="0.5">
      <c r="E23" s="73"/>
    </row>
    <row r="24" spans="5:5" x14ac:dyDescent="0.5">
      <c r="E24" s="73"/>
    </row>
    <row r="25" spans="5:5" x14ac:dyDescent="0.5">
      <c r="E25" s="72"/>
    </row>
    <row r="26" spans="5:5" x14ac:dyDescent="0.5">
      <c r="E26" s="73"/>
    </row>
    <row r="27" spans="5:5" x14ac:dyDescent="0.5">
      <c r="E27" s="73"/>
    </row>
    <row r="28" spans="5:5" x14ac:dyDescent="0.5">
      <c r="E28" s="77"/>
    </row>
  </sheetData>
  <mergeCells count="12">
    <mergeCell ref="A4:F4"/>
    <mergeCell ref="A3:F3"/>
    <mergeCell ref="A2:F2"/>
    <mergeCell ref="A1:F1"/>
    <mergeCell ref="F7:F8"/>
    <mergeCell ref="E6:F6"/>
    <mergeCell ref="E7:E8"/>
    <mergeCell ref="A7:A8"/>
    <mergeCell ref="B7:B8"/>
    <mergeCell ref="C6:D6"/>
    <mergeCell ref="C7:C8"/>
    <mergeCell ref="D7:D8"/>
  </mergeCells>
  <pageMargins left="0.7" right="0.7" top="0.75" bottom="0.75" header="0.3" footer="0.3"/>
  <pageSetup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6"/>
  <sheetViews>
    <sheetView rightToLeft="1" zoomScale="130" zoomScaleNormal="130" zoomScaleSheetLayoutView="100" workbookViewId="0">
      <pane ySplit="5" topLeftCell="A6" activePane="bottomLeft" state="frozen"/>
      <selection pane="bottomLeft" activeCell="G8" sqref="G8"/>
    </sheetView>
  </sheetViews>
  <sheetFormatPr defaultRowHeight="16.8" x14ac:dyDescent="0.5"/>
  <cols>
    <col min="1" max="1" width="60.109375" style="63" customWidth="1"/>
    <col min="2" max="2" width="8.88671875" style="8"/>
    <col min="3" max="3" width="24.5546875" style="8" customWidth="1"/>
    <col min="4" max="5" width="16.109375" style="8" customWidth="1"/>
    <col min="6" max="6" width="8.88671875" style="8"/>
    <col min="7" max="7" width="23.44140625" style="8" bestFit="1" customWidth="1"/>
    <col min="8" max="16384" width="8.88671875" style="8"/>
  </cols>
  <sheetData>
    <row r="1" spans="1:19" ht="20.399999999999999" x14ac:dyDescent="0.5">
      <c r="A1" s="123" t="s">
        <v>117</v>
      </c>
      <c r="B1" s="123"/>
      <c r="C1" s="123"/>
      <c r="D1" s="123"/>
      <c r="E1" s="123"/>
    </row>
    <row r="2" spans="1:19" ht="20.399999999999999" x14ac:dyDescent="0.5">
      <c r="A2" s="123" t="s">
        <v>71</v>
      </c>
      <c r="B2" s="123"/>
      <c r="C2" s="123"/>
      <c r="D2" s="123"/>
      <c r="E2" s="123"/>
    </row>
    <row r="3" spans="1:19" ht="20.399999999999999" x14ac:dyDescent="0.5">
      <c r="A3" s="123" t="s">
        <v>119</v>
      </c>
      <c r="B3" s="123"/>
      <c r="C3" s="123"/>
      <c r="D3" s="123"/>
      <c r="E3" s="123"/>
    </row>
    <row r="4" spans="1:19" ht="20.399999999999999" x14ac:dyDescent="0.5">
      <c r="A4" s="110" t="s">
        <v>32</v>
      </c>
      <c r="B4" s="110"/>
      <c r="C4" s="110"/>
      <c r="D4" s="110"/>
      <c r="E4" s="110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19" ht="17.399999999999999" thickBot="1" x14ac:dyDescent="0.55000000000000004">
      <c r="A5" s="15" t="s">
        <v>44</v>
      </c>
      <c r="B5" s="50" t="s">
        <v>45</v>
      </c>
      <c r="C5" s="50" t="s">
        <v>6</v>
      </c>
      <c r="D5" s="50" t="s">
        <v>21</v>
      </c>
      <c r="E5" s="50" t="s">
        <v>73</v>
      </c>
    </row>
    <row r="6" spans="1:19" ht="20.399999999999999" x14ac:dyDescent="0.5">
      <c r="A6" s="16" t="s">
        <v>60</v>
      </c>
      <c r="B6" s="20" t="s">
        <v>67</v>
      </c>
      <c r="C6" s="51">
        <f>'درآمد سرمایه گذاری در سهام '!J48</f>
        <v>26848640156936</v>
      </c>
      <c r="D6" s="52">
        <f>C6/' سهام'!$N$50</f>
        <v>0.38396381765157039</v>
      </c>
      <c r="E6" s="52">
        <f>C6/' سهام'!$N$49</f>
        <v>0.14706870961806015</v>
      </c>
      <c r="F6" s="57"/>
      <c r="G6" s="89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</row>
    <row r="7" spans="1:19" ht="20.399999999999999" x14ac:dyDescent="0.5">
      <c r="A7" s="16" t="s">
        <v>81</v>
      </c>
      <c r="B7" s="20" t="s">
        <v>68</v>
      </c>
      <c r="C7" s="51">
        <f>'درآمد سرمایه گذاری در صندوق'!J39</f>
        <v>37433805260365</v>
      </c>
      <c r="D7" s="52">
        <f>C7/' سهام'!$N$50</f>
        <v>0.53534282157236357</v>
      </c>
      <c r="E7" s="52">
        <f>C7/' سهام'!$N$49</f>
        <v>0.20505103437476696</v>
      </c>
      <c r="F7" s="57"/>
      <c r="G7" s="89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</row>
    <row r="8" spans="1:19" ht="20.399999999999999" x14ac:dyDescent="0.5">
      <c r="A8" s="16" t="s">
        <v>61</v>
      </c>
      <c r="B8" s="20" t="s">
        <v>69</v>
      </c>
      <c r="C8" s="51">
        <f>'درآمد سرمایه گذاری در اوراق بها'!K46</f>
        <v>140008078011</v>
      </c>
      <c r="D8" s="52">
        <f>C8/' سهام'!$N$50</f>
        <v>2.002262901246965E-3</v>
      </c>
      <c r="E8" s="52">
        <f>C8/' سهام'!$N$49</f>
        <v>7.6692179748489425E-4</v>
      </c>
      <c r="F8" s="57"/>
      <c r="G8" s="89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</row>
    <row r="9" spans="1:19" ht="20.399999999999999" x14ac:dyDescent="0.5">
      <c r="A9" s="16" t="s">
        <v>112</v>
      </c>
      <c r="B9" s="20" t="s">
        <v>70</v>
      </c>
      <c r="C9" s="51">
        <f>'درآمد سرمایه گذاری در گواهی سپر'!G12</f>
        <v>5695455875334</v>
      </c>
      <c r="D9" s="52">
        <f>C9/' سهام'!$N$50</f>
        <v>8.1451014590560741E-2</v>
      </c>
      <c r="E9" s="52">
        <f>C9/' سهام'!$N$49</f>
        <v>3.1197980284136718E-2</v>
      </c>
      <c r="F9" s="57"/>
      <c r="G9" s="89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</row>
    <row r="10" spans="1:19" ht="20.399999999999999" x14ac:dyDescent="0.5">
      <c r="A10" s="16" t="s">
        <v>62</v>
      </c>
      <c r="B10" s="20" t="s">
        <v>82</v>
      </c>
      <c r="C10" s="51">
        <f>'درآمد سپرده بانکی'!D14</f>
        <v>7011946819</v>
      </c>
      <c r="D10" s="52">
        <f>C10/' سهام'!$N$50</f>
        <v>1.0027822094734639E-4</v>
      </c>
      <c r="E10" s="52">
        <f>C10/' سهام'!$N$49</f>
        <v>3.8409318481419796E-5</v>
      </c>
      <c r="F10" s="57"/>
      <c r="G10" s="89"/>
      <c r="H10" s="57"/>
      <c r="I10" s="57"/>
      <c r="J10" s="57"/>
      <c r="K10" s="57"/>
      <c r="L10" s="57"/>
      <c r="M10" s="57"/>
      <c r="N10" s="57"/>
      <c r="O10" s="57"/>
    </row>
    <row r="11" spans="1:19" ht="20.399999999999999" x14ac:dyDescent="0.5">
      <c r="A11" s="16" t="s">
        <v>100</v>
      </c>
      <c r="B11" s="20" t="s">
        <v>101</v>
      </c>
      <c r="C11" s="51">
        <f>'درآمد بازارگردانی'!C9</f>
        <v>66122414551</v>
      </c>
      <c r="D11" s="52">
        <f>C11/' سهام'!$N$50</f>
        <v>9.456201347606384E-4</v>
      </c>
      <c r="E11" s="52">
        <f>C11/' سهام'!$N$49</f>
        <v>3.6219853698377363E-4</v>
      </c>
      <c r="F11" s="57"/>
      <c r="G11" s="89"/>
      <c r="H11" s="57"/>
      <c r="I11" s="57"/>
      <c r="J11" s="57"/>
      <c r="K11" s="57"/>
      <c r="L11" s="57"/>
      <c r="M11" s="57"/>
      <c r="N11" s="57"/>
      <c r="O11" s="57"/>
    </row>
    <row r="12" spans="1:19" ht="20.399999999999999" x14ac:dyDescent="0.5">
      <c r="A12" s="16" t="s">
        <v>102</v>
      </c>
      <c r="B12" s="20" t="s">
        <v>103</v>
      </c>
      <c r="C12" s="51">
        <f>'درآمد سرمایه گذاری مشتقه '!J81</f>
        <v>-266121323572</v>
      </c>
      <c r="D12" s="52">
        <f>C12/' سهام'!$N$50</f>
        <v>-3.8058150714495994E-3</v>
      </c>
      <c r="E12" s="52">
        <f>C12/' سهام'!$N$49</f>
        <v>-1.4577319160603173E-3</v>
      </c>
      <c r="F12" s="57"/>
      <c r="G12" s="89"/>
      <c r="H12" s="57"/>
      <c r="I12" s="57"/>
      <c r="J12" s="57"/>
      <c r="K12" s="57"/>
      <c r="L12" s="57"/>
      <c r="M12" s="57"/>
      <c r="N12" s="57"/>
      <c r="O12" s="57"/>
    </row>
    <row r="13" spans="1:19" ht="17.399999999999999" thickBot="1" x14ac:dyDescent="0.55000000000000004">
      <c r="A13" s="97" t="s">
        <v>2</v>
      </c>
      <c r="C13" s="53">
        <f>SUM(C6:C12)</f>
        <v>69924922408444</v>
      </c>
      <c r="D13" s="55">
        <f>SUM(D6:D12)</f>
        <v>1.0000000000000002</v>
      </c>
      <c r="E13" s="55">
        <f>SUM(E6:E12)</f>
        <v>0.38302752201385359</v>
      </c>
    </row>
    <row r="14" spans="1:19" ht="17.399999999999999" thickTop="1" x14ac:dyDescent="0.5"/>
    <row r="16" spans="1:19" x14ac:dyDescent="0.5">
      <c r="C16" s="88"/>
    </row>
  </sheetData>
  <mergeCells count="4">
    <mergeCell ref="A4:E4"/>
    <mergeCell ref="A3:E3"/>
    <mergeCell ref="A2:E2"/>
    <mergeCell ref="A1:E1"/>
  </mergeCells>
  <pageMargins left="0.7" right="0.7" top="0.75" bottom="0.75" header="0.3" footer="0.3"/>
  <pageSetup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9"/>
  <sheetViews>
    <sheetView rightToLeft="1" zoomScale="85" zoomScaleNormal="85" zoomScaleSheetLayoutView="110" workbookViewId="0">
      <pane ySplit="8" topLeftCell="A9" activePane="bottomLeft" state="frozen"/>
      <selection pane="bottomLeft" activeCell="O12" sqref="O12"/>
    </sheetView>
  </sheetViews>
  <sheetFormatPr defaultColWidth="9.109375" defaultRowHeight="16.2" x14ac:dyDescent="0.5"/>
  <cols>
    <col min="1" max="1" width="17.88671875" style="6" customWidth="1"/>
    <col min="2" max="2" width="19.88671875" style="6" customWidth="1"/>
    <col min="3" max="3" width="18.33203125" style="6" customWidth="1"/>
    <col min="4" max="4" width="19" style="6" customWidth="1"/>
    <col min="5" max="5" width="17.44140625" style="6" customWidth="1"/>
    <col min="6" max="6" width="10.33203125" style="6" customWidth="1"/>
    <col min="7" max="7" width="19" style="6" customWidth="1"/>
    <col min="8" max="8" width="17.5546875" style="6" customWidth="1"/>
    <col min="9" max="9" width="18.109375" style="6" customWidth="1"/>
    <col min="10" max="10" width="22.5546875" style="6" customWidth="1"/>
    <col min="11" max="11" width="10.5546875" style="6" customWidth="1"/>
    <col min="12" max="16384" width="9.109375" style="6"/>
  </cols>
  <sheetData>
    <row r="1" spans="1:11" ht="20.399999999999999" x14ac:dyDescent="0.65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20.399999999999999" x14ac:dyDescent="0.65">
      <c r="A2" s="109" t="s">
        <v>71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20.399999999999999" x14ac:dyDescent="0.65">
      <c r="A3" s="109" t="s">
        <v>119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5" spans="1:11" ht="20.399999999999999" x14ac:dyDescent="0.5">
      <c r="A5" s="110" t="s">
        <v>33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</row>
    <row r="6" spans="1:11" ht="19.5" customHeight="1" thickBot="1" x14ac:dyDescent="0.55000000000000004">
      <c r="A6" s="4"/>
      <c r="B6" s="124" t="s">
        <v>99</v>
      </c>
      <c r="C6" s="124"/>
      <c r="D6" s="124"/>
      <c r="E6" s="124"/>
      <c r="F6" s="124"/>
      <c r="G6" s="124" t="s">
        <v>120</v>
      </c>
      <c r="H6" s="124"/>
      <c r="I6" s="124"/>
      <c r="J6" s="124"/>
      <c r="K6" s="124"/>
    </row>
    <row r="7" spans="1:11" s="94" customFormat="1" ht="29.4" customHeight="1" thickBot="1" x14ac:dyDescent="0.55000000000000004">
      <c r="A7" s="138" t="s">
        <v>29</v>
      </c>
      <c r="B7" s="96" t="s">
        <v>13</v>
      </c>
      <c r="C7" s="96" t="s">
        <v>14</v>
      </c>
      <c r="D7" s="96" t="s">
        <v>15</v>
      </c>
      <c r="E7" s="96" t="s">
        <v>2</v>
      </c>
      <c r="F7" s="96"/>
      <c r="G7" s="96" t="s">
        <v>13</v>
      </c>
      <c r="H7" s="96" t="s">
        <v>14</v>
      </c>
      <c r="I7" s="96" t="s">
        <v>15</v>
      </c>
      <c r="J7" s="96" t="s">
        <v>2</v>
      </c>
      <c r="K7" s="96"/>
    </row>
    <row r="8" spans="1:11" ht="28.5" customHeight="1" thickBot="1" x14ac:dyDescent="0.55000000000000004">
      <c r="A8" s="139"/>
      <c r="B8" s="22"/>
      <c r="C8" s="22"/>
      <c r="D8" s="22"/>
      <c r="E8" s="49" t="s">
        <v>6</v>
      </c>
      <c r="F8" s="49" t="s">
        <v>16</v>
      </c>
      <c r="G8" s="22"/>
      <c r="H8" s="22"/>
      <c r="I8" s="22"/>
      <c r="J8" s="49" t="s">
        <v>6</v>
      </c>
      <c r="K8" s="49" t="s">
        <v>16</v>
      </c>
    </row>
    <row r="9" spans="1:11" x14ac:dyDescent="0.5">
      <c r="A9" s="51" t="s">
        <v>202</v>
      </c>
      <c r="B9" s="51">
        <v>0</v>
      </c>
      <c r="C9" s="51">
        <v>7410906719</v>
      </c>
      <c r="D9" s="51">
        <v>63550170393</v>
      </c>
      <c r="E9" s="51">
        <v>70961077112</v>
      </c>
      <c r="F9" s="52">
        <v>3.0895563628283275E-3</v>
      </c>
      <c r="G9" s="51">
        <v>0</v>
      </c>
      <c r="H9" s="51">
        <v>0</v>
      </c>
      <c r="I9" s="51">
        <v>63550170393</v>
      </c>
      <c r="J9" s="51">
        <v>63550170393</v>
      </c>
      <c r="K9" s="52">
        <f>J9/' سهام'!$N$50</f>
        <v>9.0883433551476925E-4</v>
      </c>
    </row>
    <row r="10" spans="1:11" x14ac:dyDescent="0.5">
      <c r="A10" s="51" t="s">
        <v>203</v>
      </c>
      <c r="B10" s="51">
        <v>0</v>
      </c>
      <c r="C10" s="51">
        <v>42348689293</v>
      </c>
      <c r="D10" s="51">
        <v>0</v>
      </c>
      <c r="E10" s="51">
        <v>42348689293</v>
      </c>
      <c r="F10" s="52">
        <v>1.8438088567359458E-3</v>
      </c>
      <c r="G10" s="51">
        <v>0</v>
      </c>
      <c r="H10" s="51">
        <v>20385495180</v>
      </c>
      <c r="I10" s="51">
        <v>26423781247</v>
      </c>
      <c r="J10" s="51">
        <v>46809276427</v>
      </c>
      <c r="K10" s="52">
        <f>J10/' سهام'!$N$50</f>
        <v>6.6942192875922883E-4</v>
      </c>
    </row>
    <row r="11" spans="1:11" x14ac:dyDescent="0.5">
      <c r="A11" s="51" t="s">
        <v>204</v>
      </c>
      <c r="B11" s="51">
        <v>0</v>
      </c>
      <c r="C11" s="51">
        <v>1464377924024</v>
      </c>
      <c r="D11" s="51">
        <v>0</v>
      </c>
      <c r="E11" s="51">
        <v>1464377924024</v>
      </c>
      <c r="F11" s="52">
        <v>6.3757179525514837E-2</v>
      </c>
      <c r="G11" s="51">
        <v>846697940685</v>
      </c>
      <c r="H11" s="51">
        <v>1533492275866</v>
      </c>
      <c r="I11" s="51">
        <v>1142221724</v>
      </c>
      <c r="J11" s="51">
        <v>2381332438275</v>
      </c>
      <c r="K11" s="52">
        <f>J11/' سهام'!$N$50</f>
        <v>3.4055560682144354E-2</v>
      </c>
    </row>
    <row r="12" spans="1:11" x14ac:dyDescent="0.5">
      <c r="A12" s="51" t="s">
        <v>205</v>
      </c>
      <c r="B12" s="51">
        <v>0</v>
      </c>
      <c r="C12" s="51">
        <v>338327497081</v>
      </c>
      <c r="D12" s="51">
        <v>1254686601</v>
      </c>
      <c r="E12" s="51">
        <v>339582183682</v>
      </c>
      <c r="F12" s="52">
        <v>1.4784982683421545E-2</v>
      </c>
      <c r="G12" s="51">
        <v>63270411840</v>
      </c>
      <c r="H12" s="51">
        <v>506486323276</v>
      </c>
      <c r="I12" s="51">
        <v>1321708501</v>
      </c>
      <c r="J12" s="51">
        <v>571078443617</v>
      </c>
      <c r="K12" s="52">
        <f>J12/' سهام'!$N$50</f>
        <v>8.1670229146802407E-3</v>
      </c>
    </row>
    <row r="13" spans="1:11" x14ac:dyDescent="0.5">
      <c r="A13" s="51" t="s">
        <v>206</v>
      </c>
      <c r="B13" s="51">
        <v>0</v>
      </c>
      <c r="C13" s="51">
        <v>10358925338</v>
      </c>
      <c r="D13" s="51">
        <v>7972293023</v>
      </c>
      <c r="E13" s="51">
        <v>18331218361</v>
      </c>
      <c r="F13" s="52">
        <v>7.9811827315182614E-4</v>
      </c>
      <c r="G13" s="51">
        <v>0</v>
      </c>
      <c r="H13" s="51">
        <v>0</v>
      </c>
      <c r="I13" s="51">
        <v>7972293023</v>
      </c>
      <c r="J13" s="51">
        <v>7972293023</v>
      </c>
      <c r="K13" s="52">
        <f>J13/' سهام'!$N$50</f>
        <v>1.1401218261541154E-4</v>
      </c>
    </row>
    <row r="14" spans="1:11" x14ac:dyDescent="0.5">
      <c r="A14" s="51" t="s">
        <v>207</v>
      </c>
      <c r="B14" s="51">
        <v>0</v>
      </c>
      <c r="C14" s="51">
        <v>49808575742</v>
      </c>
      <c r="D14" s="51">
        <v>0</v>
      </c>
      <c r="E14" s="51">
        <v>49808575742</v>
      </c>
      <c r="F14" s="52">
        <v>2.1686029633432601E-3</v>
      </c>
      <c r="G14" s="51">
        <v>0</v>
      </c>
      <c r="H14" s="51">
        <v>-9426985754</v>
      </c>
      <c r="I14" s="51">
        <v>19371170373</v>
      </c>
      <c r="J14" s="51">
        <v>9944184619</v>
      </c>
      <c r="K14" s="52">
        <f>J14/' سهام'!$N$50</f>
        <v>1.4221230823702937E-4</v>
      </c>
    </row>
    <row r="15" spans="1:11" x14ac:dyDescent="0.5">
      <c r="A15" s="51" t="s">
        <v>208</v>
      </c>
      <c r="B15" s="51">
        <v>0</v>
      </c>
      <c r="C15" s="51">
        <v>89605623081</v>
      </c>
      <c r="D15" s="51">
        <v>0</v>
      </c>
      <c r="E15" s="51">
        <v>89605623081</v>
      </c>
      <c r="F15" s="52">
        <v>3.9013165273429113E-3</v>
      </c>
      <c r="G15" s="51">
        <v>0</v>
      </c>
      <c r="H15" s="51">
        <v>57157850807</v>
      </c>
      <c r="I15" s="51">
        <v>336053406733</v>
      </c>
      <c r="J15" s="51">
        <v>393211257540</v>
      </c>
      <c r="K15" s="52">
        <f>J15/' سهام'!$N$50</f>
        <v>5.6233349140265409E-3</v>
      </c>
    </row>
    <row r="16" spans="1:11" x14ac:dyDescent="0.5">
      <c r="A16" s="51" t="s">
        <v>209</v>
      </c>
      <c r="B16" s="51">
        <v>0</v>
      </c>
      <c r="C16" s="51">
        <v>799726744467</v>
      </c>
      <c r="D16" s="51">
        <v>413548454457</v>
      </c>
      <c r="E16" s="51">
        <v>1213275198924</v>
      </c>
      <c r="F16" s="52">
        <v>5.2824481578557597E-2</v>
      </c>
      <c r="G16" s="51">
        <v>0</v>
      </c>
      <c r="H16" s="51">
        <v>1633827211796</v>
      </c>
      <c r="I16" s="51">
        <v>855198641079</v>
      </c>
      <c r="J16" s="51">
        <v>2489025852875</v>
      </c>
      <c r="K16" s="52">
        <f>J16/' سهام'!$N$50</f>
        <v>3.5595689879155734E-2</v>
      </c>
    </row>
    <row r="17" spans="1:11" x14ac:dyDescent="0.5">
      <c r="A17" s="51" t="s">
        <v>211</v>
      </c>
      <c r="B17" s="51">
        <v>0</v>
      </c>
      <c r="C17" s="51">
        <v>86399272101</v>
      </c>
      <c r="D17" s="51">
        <v>0</v>
      </c>
      <c r="E17" s="51">
        <v>86399272101</v>
      </c>
      <c r="F17" s="52">
        <v>3.7617160241531899E-3</v>
      </c>
      <c r="G17" s="51">
        <v>0</v>
      </c>
      <c r="H17" s="51">
        <v>110962627912</v>
      </c>
      <c r="I17" s="51">
        <v>0</v>
      </c>
      <c r="J17" s="51">
        <v>110962627912</v>
      </c>
      <c r="K17" s="52">
        <f>J17/' سهام'!$N$50</f>
        <v>1.5868823888548266E-3</v>
      </c>
    </row>
    <row r="18" spans="1:11" x14ac:dyDescent="0.5">
      <c r="A18" s="51" t="s">
        <v>130</v>
      </c>
      <c r="B18" s="51">
        <v>0</v>
      </c>
      <c r="C18" s="51">
        <v>11444548629956</v>
      </c>
      <c r="D18" s="51">
        <v>620230878425</v>
      </c>
      <c r="E18" s="51">
        <v>12064779508381</v>
      </c>
      <c r="F18" s="52">
        <v>0.52528537915803297</v>
      </c>
      <c r="G18" s="51">
        <v>0</v>
      </c>
      <c r="H18" s="51">
        <v>10503612711895</v>
      </c>
      <c r="I18" s="51">
        <v>1120953087674</v>
      </c>
      <c r="J18" s="51">
        <v>11624565799569</v>
      </c>
      <c r="K18" s="52">
        <f>J18/' سهام'!$N$50</f>
        <v>0.16624352804666451</v>
      </c>
    </row>
    <row r="19" spans="1:11" x14ac:dyDescent="0.5">
      <c r="A19" s="51" t="s">
        <v>213</v>
      </c>
      <c r="B19" s="51">
        <v>0</v>
      </c>
      <c r="C19" s="51">
        <v>43457889092</v>
      </c>
      <c r="D19" s="51">
        <v>0</v>
      </c>
      <c r="E19" s="51">
        <v>43457889092</v>
      </c>
      <c r="F19" s="52">
        <v>1.8921020258382062E-3</v>
      </c>
      <c r="G19" s="51">
        <v>0</v>
      </c>
      <c r="H19" s="51">
        <v>32596300708</v>
      </c>
      <c r="I19" s="51">
        <v>26513371726</v>
      </c>
      <c r="J19" s="51">
        <v>59109672434</v>
      </c>
      <c r="K19" s="52">
        <f>J19/' سهام'!$N$50</f>
        <v>8.4533054021468639E-4</v>
      </c>
    </row>
    <row r="20" spans="1:11" x14ac:dyDescent="0.5">
      <c r="A20" s="51" t="s">
        <v>215</v>
      </c>
      <c r="B20" s="51">
        <v>0</v>
      </c>
      <c r="C20" s="51">
        <v>313582780712</v>
      </c>
      <c r="D20" s="51">
        <v>0</v>
      </c>
      <c r="E20" s="51">
        <v>313582780712</v>
      </c>
      <c r="F20" s="52">
        <v>1.3653001262833477E-2</v>
      </c>
      <c r="G20" s="51">
        <v>0</v>
      </c>
      <c r="H20" s="51">
        <v>385935945500</v>
      </c>
      <c r="I20" s="51">
        <v>69349222237</v>
      </c>
      <c r="J20" s="51">
        <v>455285167737</v>
      </c>
      <c r="K20" s="52">
        <f>J20/' سهام'!$N$50</f>
        <v>6.5110571746879852E-3</v>
      </c>
    </row>
    <row r="21" spans="1:11" x14ac:dyDescent="0.5">
      <c r="A21" s="51" t="s">
        <v>216</v>
      </c>
      <c r="B21" s="51">
        <v>0</v>
      </c>
      <c r="C21" s="51">
        <v>164850077351</v>
      </c>
      <c r="D21" s="51">
        <v>0</v>
      </c>
      <c r="E21" s="51">
        <v>164850077351</v>
      </c>
      <c r="F21" s="52">
        <v>7.1773657633276769E-3</v>
      </c>
      <c r="G21" s="51">
        <v>0</v>
      </c>
      <c r="H21" s="51">
        <v>259996077539</v>
      </c>
      <c r="I21" s="51">
        <v>19134118647</v>
      </c>
      <c r="J21" s="51">
        <v>279130196186</v>
      </c>
      <c r="K21" s="52">
        <f>J21/' سهام'!$N$50</f>
        <v>3.9918556441943618E-3</v>
      </c>
    </row>
    <row r="22" spans="1:11" x14ac:dyDescent="0.5">
      <c r="A22" s="51" t="s">
        <v>218</v>
      </c>
      <c r="B22" s="51">
        <v>2048809650</v>
      </c>
      <c r="C22" s="51">
        <v>62154587560</v>
      </c>
      <c r="D22" s="51">
        <v>0</v>
      </c>
      <c r="E22" s="51">
        <v>64203397210</v>
      </c>
      <c r="F22" s="52">
        <v>2.7953354492107332E-3</v>
      </c>
      <c r="G22" s="51">
        <v>2048809650</v>
      </c>
      <c r="H22" s="51">
        <v>-290955533069</v>
      </c>
      <c r="I22" s="51">
        <v>0</v>
      </c>
      <c r="J22" s="51">
        <v>-288906723419</v>
      </c>
      <c r="K22" s="52">
        <f>J22/' سهام'!$N$50</f>
        <v>-4.1316702753196356E-3</v>
      </c>
    </row>
    <row r="23" spans="1:11" x14ac:dyDescent="0.5">
      <c r="A23" s="51" t="s">
        <v>219</v>
      </c>
      <c r="B23" s="51">
        <v>0</v>
      </c>
      <c r="C23" s="51">
        <v>1341132418943</v>
      </c>
      <c r="D23" s="51">
        <v>435199628287</v>
      </c>
      <c r="E23" s="51">
        <v>1776332047230</v>
      </c>
      <c r="F23" s="52">
        <v>7.733927108171311E-2</v>
      </c>
      <c r="G23" s="51">
        <v>0</v>
      </c>
      <c r="H23" s="51">
        <v>1599030369030</v>
      </c>
      <c r="I23" s="51">
        <v>1178169084361</v>
      </c>
      <c r="J23" s="51">
        <v>2777199453391</v>
      </c>
      <c r="K23" s="52">
        <f>J23/' سهام'!$N$50</f>
        <v>3.9716875725208253E-2</v>
      </c>
    </row>
    <row r="24" spans="1:11" x14ac:dyDescent="0.5">
      <c r="A24" s="51" t="s">
        <v>221</v>
      </c>
      <c r="B24" s="51">
        <v>0</v>
      </c>
      <c r="C24" s="51">
        <v>49683479036</v>
      </c>
      <c r="D24" s="51">
        <v>0</v>
      </c>
      <c r="E24" s="51">
        <v>49683479036</v>
      </c>
      <c r="F24" s="52">
        <v>2.1631564095461529E-3</v>
      </c>
      <c r="G24" s="51">
        <v>0</v>
      </c>
      <c r="H24" s="51">
        <v>31854479382</v>
      </c>
      <c r="I24" s="51">
        <v>0</v>
      </c>
      <c r="J24" s="51">
        <v>31854479382</v>
      </c>
      <c r="K24" s="52">
        <f>J24/' سهام'!$N$50</f>
        <v>4.5555258818783206E-4</v>
      </c>
    </row>
    <row r="25" spans="1:11" x14ac:dyDescent="0.5">
      <c r="A25" s="51" t="s">
        <v>223</v>
      </c>
      <c r="B25" s="51">
        <v>0</v>
      </c>
      <c r="C25" s="51">
        <v>5357491130</v>
      </c>
      <c r="D25" s="51">
        <v>0</v>
      </c>
      <c r="E25" s="51">
        <v>5357491130</v>
      </c>
      <c r="F25" s="52">
        <v>2.3325844932374517E-4</v>
      </c>
      <c r="G25" s="51">
        <v>0</v>
      </c>
      <c r="H25" s="51">
        <v>4663608200</v>
      </c>
      <c r="I25" s="51">
        <v>1074561476</v>
      </c>
      <c r="J25" s="51">
        <v>5738169676</v>
      </c>
      <c r="K25" s="52">
        <f>J25/' سهام'!$N$50</f>
        <v>8.2061866904654154E-5</v>
      </c>
    </row>
    <row r="26" spans="1:11" x14ac:dyDescent="0.5">
      <c r="A26" s="51" t="s">
        <v>224</v>
      </c>
      <c r="B26" s="51">
        <v>0</v>
      </c>
      <c r="C26" s="51">
        <v>34408778935</v>
      </c>
      <c r="D26" s="51">
        <v>0</v>
      </c>
      <c r="E26" s="51">
        <v>34408778935</v>
      </c>
      <c r="F26" s="52">
        <v>1.4981151107387178E-3</v>
      </c>
      <c r="G26" s="51">
        <v>0</v>
      </c>
      <c r="H26" s="51">
        <v>11688261045</v>
      </c>
      <c r="I26" s="51">
        <v>24059703034</v>
      </c>
      <c r="J26" s="51">
        <v>35747964079</v>
      </c>
      <c r="K26" s="52">
        <f>J26/' سهام'!$N$50</f>
        <v>5.112335180036345E-4</v>
      </c>
    </row>
    <row r="27" spans="1:11" x14ac:dyDescent="0.5">
      <c r="A27" s="51" t="s">
        <v>225</v>
      </c>
      <c r="B27" s="51">
        <v>5165008760</v>
      </c>
      <c r="C27" s="51">
        <v>56771916887</v>
      </c>
      <c r="D27" s="51">
        <v>0</v>
      </c>
      <c r="E27" s="51">
        <v>61936925647</v>
      </c>
      <c r="F27" s="52">
        <v>2.6966561178981031E-3</v>
      </c>
      <c r="G27" s="51">
        <v>5165008760</v>
      </c>
      <c r="H27" s="51">
        <v>-63610352330</v>
      </c>
      <c r="I27" s="51">
        <v>0</v>
      </c>
      <c r="J27" s="51">
        <v>-58445343570</v>
      </c>
      <c r="K27" s="52">
        <f>J27/' سهام'!$N$50</f>
        <v>-8.3582993812435398E-4</v>
      </c>
    </row>
    <row r="28" spans="1:11" x14ac:dyDescent="0.5">
      <c r="A28" s="51" t="s">
        <v>226</v>
      </c>
      <c r="B28" s="51">
        <v>0</v>
      </c>
      <c r="C28" s="51">
        <v>7892472459</v>
      </c>
      <c r="D28" s="51">
        <v>0</v>
      </c>
      <c r="E28" s="51">
        <v>7892472459</v>
      </c>
      <c r="F28" s="52">
        <v>3.4362835932809209E-4</v>
      </c>
      <c r="G28" s="51">
        <v>0</v>
      </c>
      <c r="H28" s="51">
        <v>6267355768</v>
      </c>
      <c r="I28" s="51">
        <v>1327725172</v>
      </c>
      <c r="J28" s="51">
        <v>7595080940</v>
      </c>
      <c r="K28" s="52">
        <f>J28/' سهام'!$N$50</f>
        <v>1.0861765273954501E-4</v>
      </c>
    </row>
    <row r="29" spans="1:11" x14ac:dyDescent="0.5">
      <c r="A29" s="51" t="s">
        <v>227</v>
      </c>
      <c r="B29" s="51">
        <v>0</v>
      </c>
      <c r="C29" s="51">
        <v>113899453844</v>
      </c>
      <c r="D29" s="51">
        <v>258293654</v>
      </c>
      <c r="E29" s="51">
        <v>114157747498</v>
      </c>
      <c r="F29" s="52">
        <v>4.9702852535894225E-3</v>
      </c>
      <c r="G29" s="51">
        <v>24185425500</v>
      </c>
      <c r="H29" s="51">
        <v>58785943472</v>
      </c>
      <c r="I29" s="51">
        <v>21052380389</v>
      </c>
      <c r="J29" s="51">
        <v>104023749361</v>
      </c>
      <c r="K29" s="52">
        <f>J29/' سهام'!$N$50</f>
        <v>1.4876491210584208E-3</v>
      </c>
    </row>
    <row r="30" spans="1:11" x14ac:dyDescent="0.5">
      <c r="A30" s="51" t="s">
        <v>229</v>
      </c>
      <c r="B30" s="51">
        <v>0</v>
      </c>
      <c r="C30" s="51">
        <v>140020510974</v>
      </c>
      <c r="D30" s="51">
        <v>0</v>
      </c>
      <c r="E30" s="51">
        <v>140020510974</v>
      </c>
      <c r="F30" s="52">
        <v>6.0963175618572955E-3</v>
      </c>
      <c r="G30" s="51">
        <v>0</v>
      </c>
      <c r="H30" s="51">
        <v>176114687137</v>
      </c>
      <c r="I30" s="51">
        <v>0</v>
      </c>
      <c r="J30" s="51">
        <v>176114687137</v>
      </c>
      <c r="K30" s="52">
        <f>J30/' سهام'!$N$50</f>
        <v>2.5186254209662554E-3</v>
      </c>
    </row>
    <row r="31" spans="1:11" x14ac:dyDescent="0.5">
      <c r="A31" s="51" t="s">
        <v>231</v>
      </c>
      <c r="B31" s="51">
        <v>1596562673520</v>
      </c>
      <c r="C31" s="51">
        <v>1376381337511</v>
      </c>
      <c r="D31" s="51">
        <v>0</v>
      </c>
      <c r="E31" s="51">
        <v>2972944011031</v>
      </c>
      <c r="F31" s="52">
        <v>0.12943825628683892</v>
      </c>
      <c r="G31" s="51">
        <v>1596562673520</v>
      </c>
      <c r="H31" s="51">
        <v>421413618663</v>
      </c>
      <c r="I31" s="51">
        <v>572558469</v>
      </c>
      <c r="J31" s="51">
        <v>2018548850652</v>
      </c>
      <c r="K31" s="52">
        <f>J31/' سهام'!$N$50</f>
        <v>2.8867373478962115E-2</v>
      </c>
    </row>
    <row r="32" spans="1:11" x14ac:dyDescent="0.5">
      <c r="A32" s="51" t="s">
        <v>232</v>
      </c>
      <c r="B32" s="51">
        <v>0</v>
      </c>
      <c r="C32" s="51">
        <v>446300718968</v>
      </c>
      <c r="D32" s="51">
        <v>17564246995</v>
      </c>
      <c r="E32" s="51">
        <v>463864965963</v>
      </c>
      <c r="F32" s="52">
        <v>2.0196099261883652E-2</v>
      </c>
      <c r="G32" s="51">
        <v>0</v>
      </c>
      <c r="H32" s="51">
        <v>44327515469</v>
      </c>
      <c r="I32" s="51">
        <v>111476194887</v>
      </c>
      <c r="J32" s="51">
        <v>155803710356</v>
      </c>
      <c r="K32" s="52">
        <f>J32/' سهام'!$N$50</f>
        <v>2.2281570717507929E-3</v>
      </c>
    </row>
    <row r="33" spans="1:11" x14ac:dyDescent="0.5">
      <c r="A33" s="51" t="s">
        <v>234</v>
      </c>
      <c r="B33" s="51">
        <v>0</v>
      </c>
      <c r="C33" s="51">
        <v>380459248904</v>
      </c>
      <c r="D33" s="51">
        <v>72375172199</v>
      </c>
      <c r="E33" s="51">
        <v>452834421103</v>
      </c>
      <c r="F33" s="52">
        <v>1.9715843163122814E-2</v>
      </c>
      <c r="G33" s="51">
        <v>0</v>
      </c>
      <c r="H33" s="51">
        <v>119751060986</v>
      </c>
      <c r="I33" s="51">
        <v>376911293814</v>
      </c>
      <c r="J33" s="51">
        <v>496662354800</v>
      </c>
      <c r="K33" s="52">
        <f>J33/' سهام'!$N$50</f>
        <v>7.1027945072131247E-3</v>
      </c>
    </row>
    <row r="34" spans="1:11" x14ac:dyDescent="0.5">
      <c r="A34" s="51" t="s">
        <v>236</v>
      </c>
      <c r="B34" s="51">
        <v>0</v>
      </c>
      <c r="C34" s="51">
        <v>228294188650</v>
      </c>
      <c r="D34" s="51">
        <v>0</v>
      </c>
      <c r="E34" s="51">
        <v>228294188650</v>
      </c>
      <c r="F34" s="52">
        <v>9.9396428555769811E-3</v>
      </c>
      <c r="G34" s="51">
        <v>48600000000</v>
      </c>
      <c r="H34" s="51">
        <v>632261654290</v>
      </c>
      <c r="I34" s="51">
        <v>124368342367</v>
      </c>
      <c r="J34" s="51">
        <v>805229996657</v>
      </c>
      <c r="K34" s="52">
        <f>J34/' سهام'!$N$50</f>
        <v>1.1515636613130684E-2</v>
      </c>
    </row>
    <row r="35" spans="1:11" x14ac:dyDescent="0.5">
      <c r="A35" s="51" t="s">
        <v>238</v>
      </c>
      <c r="B35" s="51">
        <v>0</v>
      </c>
      <c r="C35" s="51">
        <v>70453866113</v>
      </c>
      <c r="D35" s="51">
        <v>11752436325</v>
      </c>
      <c r="E35" s="51">
        <v>82206302438</v>
      </c>
      <c r="F35" s="52">
        <v>3.579159380022472E-3</v>
      </c>
      <c r="G35" s="51">
        <v>0</v>
      </c>
      <c r="H35" s="51">
        <v>57144974652</v>
      </c>
      <c r="I35" s="51">
        <v>15250806075</v>
      </c>
      <c r="J35" s="51">
        <v>72395780727</v>
      </c>
      <c r="K35" s="52">
        <f>J35/' سهام'!$N$50</f>
        <v>1.0353358750135363E-3</v>
      </c>
    </row>
    <row r="36" spans="1:11" x14ac:dyDescent="0.5">
      <c r="A36" s="51" t="s">
        <v>240</v>
      </c>
      <c r="B36" s="51">
        <v>0</v>
      </c>
      <c r="C36" s="51">
        <v>28693819875</v>
      </c>
      <c r="D36" s="51">
        <v>0</v>
      </c>
      <c r="E36" s="51">
        <v>28693819875</v>
      </c>
      <c r="F36" s="52">
        <v>1.2492929557528468E-3</v>
      </c>
      <c r="G36" s="51">
        <v>0</v>
      </c>
      <c r="H36" s="51">
        <v>8892414250</v>
      </c>
      <c r="I36" s="51">
        <v>9855081730</v>
      </c>
      <c r="J36" s="51">
        <v>18747495980</v>
      </c>
      <c r="K36" s="52">
        <f>J36/' سهام'!$N$50</f>
        <v>2.681089278940135E-4</v>
      </c>
    </row>
    <row r="37" spans="1:11" x14ac:dyDescent="0.5">
      <c r="A37" s="51" t="s">
        <v>242</v>
      </c>
      <c r="B37" s="51">
        <v>0</v>
      </c>
      <c r="C37" s="51">
        <v>310092660804</v>
      </c>
      <c r="D37" s="51">
        <v>0</v>
      </c>
      <c r="E37" s="51">
        <v>310092660804</v>
      </c>
      <c r="F37" s="52">
        <v>1.3501045816162674E-2</v>
      </c>
      <c r="G37" s="51">
        <v>0</v>
      </c>
      <c r="H37" s="51">
        <v>380461708417</v>
      </c>
      <c r="I37" s="51">
        <v>2017785272</v>
      </c>
      <c r="J37" s="51">
        <v>382479493689</v>
      </c>
      <c r="K37" s="52">
        <f>J37/' سهام'!$N$50</f>
        <v>5.4698593936918331E-3</v>
      </c>
    </row>
    <row r="38" spans="1:11" x14ac:dyDescent="0.5">
      <c r="A38" s="51" t="s">
        <v>244</v>
      </c>
      <c r="B38" s="51">
        <v>0</v>
      </c>
      <c r="C38" s="51">
        <v>9253050288</v>
      </c>
      <c r="D38" s="51">
        <v>34923621042</v>
      </c>
      <c r="E38" s="51">
        <v>44176671330</v>
      </c>
      <c r="F38" s="52">
        <v>1.9233969036399603E-3</v>
      </c>
      <c r="G38" s="51">
        <v>1002452200</v>
      </c>
      <c r="H38" s="51">
        <v>29461895220</v>
      </c>
      <c r="I38" s="51">
        <v>143669521883</v>
      </c>
      <c r="J38" s="51">
        <v>174133869303</v>
      </c>
      <c r="K38" s="52">
        <f>J38/' سهام'!$N$50</f>
        <v>2.4902976407446386E-3</v>
      </c>
    </row>
    <row r="39" spans="1:11" x14ac:dyDescent="0.5">
      <c r="A39" s="51" t="s">
        <v>246</v>
      </c>
      <c r="B39" s="51">
        <v>0</v>
      </c>
      <c r="C39" s="51">
        <v>31173250696</v>
      </c>
      <c r="D39" s="51">
        <v>0</v>
      </c>
      <c r="E39" s="51">
        <v>31173250696</v>
      </c>
      <c r="F39" s="52">
        <v>1.357244266259629E-3</v>
      </c>
      <c r="G39" s="51">
        <v>0</v>
      </c>
      <c r="H39" s="51">
        <v>20399643672</v>
      </c>
      <c r="I39" s="51">
        <v>10409326739</v>
      </c>
      <c r="J39" s="51">
        <v>30808970411</v>
      </c>
      <c r="K39" s="52">
        <f>J39/' سهام'!$N$50</f>
        <v>4.4060070930131726E-4</v>
      </c>
    </row>
    <row r="40" spans="1:11" x14ac:dyDescent="0.5">
      <c r="A40" s="51" t="s">
        <v>248</v>
      </c>
      <c r="B40" s="51">
        <v>0</v>
      </c>
      <c r="C40" s="51">
        <v>77182960485</v>
      </c>
      <c r="D40" s="51">
        <v>0</v>
      </c>
      <c r="E40" s="51">
        <v>77182960485</v>
      </c>
      <c r="F40" s="52">
        <v>3.3604493670803333E-3</v>
      </c>
      <c r="G40" s="51">
        <v>30896665660</v>
      </c>
      <c r="H40" s="51">
        <v>428255169321</v>
      </c>
      <c r="I40" s="51">
        <v>0</v>
      </c>
      <c r="J40" s="51">
        <v>459151834981</v>
      </c>
      <c r="K40" s="52">
        <f>J40/' سهام'!$N$50</f>
        <v>6.5663545866953112E-3</v>
      </c>
    </row>
    <row r="41" spans="1:11" x14ac:dyDescent="0.5">
      <c r="A41" s="51" t="s">
        <v>250</v>
      </c>
      <c r="B41" s="51">
        <v>0</v>
      </c>
      <c r="C41" s="51">
        <v>0</v>
      </c>
      <c r="D41" s="51">
        <v>0</v>
      </c>
      <c r="E41" s="51">
        <v>0</v>
      </c>
      <c r="F41" s="52">
        <v>0</v>
      </c>
      <c r="G41" s="51">
        <v>0</v>
      </c>
      <c r="H41" s="51">
        <v>0</v>
      </c>
      <c r="I41" s="51">
        <v>34735159796</v>
      </c>
      <c r="J41" s="51">
        <v>34735159796</v>
      </c>
      <c r="K41" s="52">
        <f>J41/' سهام'!$N$50</f>
        <v>4.9674935058355459E-4</v>
      </c>
    </row>
    <row r="42" spans="1:11" x14ac:dyDescent="0.5">
      <c r="A42" s="51" t="s">
        <v>251</v>
      </c>
      <c r="B42" s="51">
        <v>0</v>
      </c>
      <c r="C42" s="51">
        <v>0</v>
      </c>
      <c r="D42" s="51">
        <v>0</v>
      </c>
      <c r="E42" s="51">
        <v>0</v>
      </c>
      <c r="F42" s="52">
        <v>0</v>
      </c>
      <c r="G42" s="51">
        <v>0</v>
      </c>
      <c r="H42" s="51">
        <v>0</v>
      </c>
      <c r="I42" s="51">
        <v>15651374251</v>
      </c>
      <c r="J42" s="51">
        <v>15651374251</v>
      </c>
      <c r="K42" s="52">
        <f>J42/' سهام'!$N$50</f>
        <v>2.2383112789997131E-4</v>
      </c>
    </row>
    <row r="43" spans="1:11" x14ac:dyDescent="0.5">
      <c r="A43" s="51" t="s">
        <v>253</v>
      </c>
      <c r="B43" s="51">
        <v>0</v>
      </c>
      <c r="C43" s="51">
        <v>0</v>
      </c>
      <c r="D43" s="51">
        <v>0</v>
      </c>
      <c r="E43" s="51">
        <v>0</v>
      </c>
      <c r="F43" s="52">
        <v>0</v>
      </c>
      <c r="G43" s="51">
        <v>0</v>
      </c>
      <c r="H43" s="51">
        <v>0</v>
      </c>
      <c r="I43" s="51">
        <v>554857202489</v>
      </c>
      <c r="J43" s="51">
        <v>554857202489</v>
      </c>
      <c r="K43" s="52">
        <f>J43/' سهام'!$N$50</f>
        <v>7.935042090543621E-3</v>
      </c>
    </row>
    <row r="44" spans="1:11" x14ac:dyDescent="0.5">
      <c r="A44" s="51" t="s">
        <v>255</v>
      </c>
      <c r="B44" s="51">
        <v>0</v>
      </c>
      <c r="C44" s="51">
        <v>0</v>
      </c>
      <c r="D44" s="51">
        <v>0</v>
      </c>
      <c r="E44" s="51">
        <v>0</v>
      </c>
      <c r="F44" s="52">
        <v>0</v>
      </c>
      <c r="G44" s="51">
        <v>0</v>
      </c>
      <c r="H44" s="51">
        <v>0</v>
      </c>
      <c r="I44" s="51">
        <v>59946525922</v>
      </c>
      <c r="J44" s="51">
        <v>59946525922</v>
      </c>
      <c r="K44" s="52">
        <f>J44/' سهام'!$N$50</f>
        <v>8.572984260438875E-4</v>
      </c>
    </row>
    <row r="45" spans="1:11" x14ac:dyDescent="0.5">
      <c r="A45" s="51" t="s">
        <v>257</v>
      </c>
      <c r="B45" s="51">
        <v>0</v>
      </c>
      <c r="C45" s="51">
        <v>0</v>
      </c>
      <c r="D45" s="51">
        <v>0</v>
      </c>
      <c r="E45" s="51">
        <v>0</v>
      </c>
      <c r="F45" s="52">
        <v>0</v>
      </c>
      <c r="G45" s="51">
        <v>0</v>
      </c>
      <c r="H45" s="51">
        <v>0</v>
      </c>
      <c r="I45" s="51">
        <v>-12537291565</v>
      </c>
      <c r="J45" s="51">
        <v>-12537291565</v>
      </c>
      <c r="K45" s="52">
        <f>J45/' سهام'!$N$50</f>
        <v>-1.7929646731343416E-4</v>
      </c>
    </row>
    <row r="46" spans="1:11" x14ac:dyDescent="0.5">
      <c r="A46" s="51" t="s">
        <v>258</v>
      </c>
      <c r="B46" s="51">
        <v>0</v>
      </c>
      <c r="C46" s="51">
        <v>0</v>
      </c>
      <c r="D46" s="51">
        <v>0</v>
      </c>
      <c r="E46" s="51">
        <v>0</v>
      </c>
      <c r="F46" s="52">
        <v>0</v>
      </c>
      <c r="G46" s="51">
        <v>9585704060</v>
      </c>
      <c r="H46" s="51">
        <v>0</v>
      </c>
      <c r="I46" s="51">
        <v>28605123274</v>
      </c>
      <c r="J46" s="51">
        <v>38190827334</v>
      </c>
      <c r="K46" s="52">
        <f>J46/' سهام'!$N$50</f>
        <v>5.4616903413807929E-4</v>
      </c>
    </row>
    <row r="47" spans="1:11" x14ac:dyDescent="0.5">
      <c r="A47" s="51" t="s">
        <v>261</v>
      </c>
      <c r="B47" s="51">
        <v>0</v>
      </c>
      <c r="C47" s="51">
        <v>0</v>
      </c>
      <c r="D47" s="51">
        <v>0</v>
      </c>
      <c r="E47" s="51">
        <v>0</v>
      </c>
      <c r="F47" s="52">
        <v>0</v>
      </c>
      <c r="G47" s="51">
        <v>0</v>
      </c>
      <c r="H47" s="51">
        <v>51282717180</v>
      </c>
      <c r="I47" s="51">
        <v>209652386389</v>
      </c>
      <c r="J47" s="51">
        <v>260935103569</v>
      </c>
      <c r="K47" s="52">
        <f>J47/' سهام'!$N$50</f>
        <v>3.731646665903057E-3</v>
      </c>
    </row>
    <row r="48" spans="1:11" ht="16.8" thickBot="1" x14ac:dyDescent="0.55000000000000004">
      <c r="A48" s="51" t="s">
        <v>2</v>
      </c>
      <c r="B48" s="53">
        <f t="shared" ref="B48:K48" si="0">SUM(B9:B47)</f>
        <v>1603776491930</v>
      </c>
      <c r="C48" s="53">
        <f t="shared" si="0"/>
        <v>19624409747019</v>
      </c>
      <c r="D48" s="53">
        <f t="shared" si="0"/>
        <v>1678629881401</v>
      </c>
      <c r="E48" s="53">
        <f t="shared" si="0"/>
        <v>22906816120350</v>
      </c>
      <c r="F48" s="55">
        <f t="shared" si="0"/>
        <v>0.99733406505462763</v>
      </c>
      <c r="G48" s="53">
        <f t="shared" si="0"/>
        <v>2628015091875</v>
      </c>
      <c r="H48" s="53">
        <f t="shared" si="0"/>
        <v>18762517025480</v>
      </c>
      <c r="I48" s="53">
        <f t="shared" si="0"/>
        <v>5458108039581</v>
      </c>
      <c r="J48" s="53">
        <f t="shared" si="0"/>
        <v>26848640156936</v>
      </c>
      <c r="K48" s="55">
        <f t="shared" si="0"/>
        <v>0.38396381765157039</v>
      </c>
    </row>
    <row r="49" ht="16.8" thickTop="1" x14ac:dyDescent="0.5"/>
  </sheetData>
  <mergeCells count="7">
    <mergeCell ref="G6:K6"/>
    <mergeCell ref="B6:F6"/>
    <mergeCell ref="A7:A8"/>
    <mergeCell ref="A1:K1"/>
    <mergeCell ref="A2:K2"/>
    <mergeCell ref="A3:K3"/>
    <mergeCell ref="A5:K5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9</vt:i4>
      </vt:variant>
    </vt:vector>
  </HeadingPairs>
  <TitlesOfParts>
    <vt:vector size="30" baseType="lpstr">
      <vt:lpstr>0</vt:lpstr>
      <vt:lpstr> سهام</vt:lpstr>
      <vt:lpstr>اوراق مشتقه</vt:lpstr>
      <vt:lpstr>واحدهای صندوق</vt:lpstr>
      <vt:lpstr>اوراق</vt:lpstr>
      <vt:lpstr>گواهی سپرده کالا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سرمایه گذاری در گواهی سپر</vt:lpstr>
      <vt:lpstr>درآمد سپرده بانکی</vt:lpstr>
      <vt:lpstr>درآمد بازارگردانی</vt:lpstr>
      <vt:lpstr>درآمد سرمایه گذاری مشتقه </vt:lpstr>
      <vt:lpstr>درآمد سود سهام</vt:lpstr>
      <vt:lpstr>درآمد سود صندوق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'0'!Print_Area</vt:lpstr>
      <vt:lpstr>اوراق!Print_Area</vt:lpstr>
      <vt:lpstr>'درآمد سرمایه گذاری در اوراق بها'!Print_Area</vt:lpstr>
      <vt:lpstr>'درآمد سرمایه گذاری در گواهی سپر'!Print_Area</vt:lpstr>
      <vt:lpstr>'درآمد ناشی از تغییر قیمت اوراق '!Print_Area</vt:lpstr>
      <vt:lpstr>سپرده!Print_Area</vt:lpstr>
      <vt:lpstr>'گواهی سپرده کالا'!Print_Area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Mahmoud Kanani Amiri</cp:lastModifiedBy>
  <cp:lastPrinted>2024-02-06T09:33:07Z</cp:lastPrinted>
  <dcterms:created xsi:type="dcterms:W3CDTF">2017-11-22T14:26:20Z</dcterms:created>
  <dcterms:modified xsi:type="dcterms:W3CDTF">2026-06-30T07:31:55Z</dcterms:modified>
</cp:coreProperties>
</file>