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Kanani\Desktop\امید\گزارش پورتفوی\پورتفو\1405\"/>
    </mc:Choice>
  </mc:AlternateContent>
  <xr:revisionPtr revIDLastSave="0" documentId="13_ncr:1_{232FFD6C-5EA1-45CF-A5D1-7A5FC44D79C8}" xr6:coauthVersionLast="47" xr6:coauthVersionMax="47" xr10:uidLastSave="{00000000-0000-0000-0000-000000000000}"/>
  <bookViews>
    <workbookView xWindow="-108" yWindow="-108" windowWidth="23256" windowHeight="12576" tabRatio="897" xr2:uid="{00000000-000D-0000-FFFF-FFFF00000000}"/>
  </bookViews>
  <sheets>
    <sheet name="0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گواهی سپرده کالا" sheetId="28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رمایه گذاری در گواهی سپر" sheetId="27" r:id="rId12"/>
    <sheet name="درآمد سپرده بانکی" sheetId="7" r:id="rId13"/>
    <sheet name="درآمد بازارگردانی" sheetId="24" r:id="rId14"/>
    <sheet name="درآمد سرمایه گذاری مشتقه " sheetId="25" r:id="rId15"/>
    <sheet name="درآمد سود سهام" sheetId="12" r:id="rId16"/>
    <sheet name="درآمد سود صندوق" sheetId="20" r:id="rId17"/>
    <sheet name="سود اوراق بهادار" sheetId="13" r:id="rId18"/>
    <sheet name="سود  سپرده بانکی" sheetId="22" r:id="rId19"/>
    <sheet name="درآمد ناشی ازفروش" sheetId="15" r:id="rId20"/>
    <sheet name="درآمد ناشی از تغییر قیمت اوراق " sheetId="14" r:id="rId21"/>
  </sheets>
  <definedNames>
    <definedName name="_xlnm._FilterDatabase" localSheetId="2" hidden="1">'اوراق مشتقه'!$A$13:$M$43</definedName>
    <definedName name="_xlnm._FilterDatabase" localSheetId="3" hidden="1">'واحدهای صندوق'!$A$7:$M$8</definedName>
    <definedName name="_xlnm.Print_Area" localSheetId="1">' سهام'!$A$1:$N$13</definedName>
    <definedName name="_xlnm.Print_Area" localSheetId="0">'0'!$D$3:$K$16</definedName>
    <definedName name="_xlnm.Print_Area" localSheetId="4">اوراق!$A$1:$R$9</definedName>
    <definedName name="_xlnm.Print_Area" localSheetId="10">'درآمد سرمایه گذاری در اوراق بها'!$A$1:$L$10</definedName>
    <definedName name="_xlnm.Print_Area" localSheetId="11">'درآمد سرمایه گذاری در گواهی سپر'!$A$1:$H$11</definedName>
    <definedName name="_xlnm.Print_Area" localSheetId="20">'درآمد ناشی از تغییر قیمت اوراق '!$A$1:$I$16</definedName>
    <definedName name="_xlnm.Print_Area" localSheetId="6">سپرده!$A$1:$O$14</definedName>
    <definedName name="_xlnm.Print_Area" localSheetId="5">'گواهی سپرده کالا'!$A$1:$N$9</definedName>
    <definedName name="_xlnm.Print_Area" localSheetId="3">'واحدهای صندوق'!$A$1:$M$9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6" i="1" l="1"/>
  <c r="M27" i="1"/>
  <c r="M28" i="1"/>
  <c r="M29" i="1"/>
  <c r="M30" i="1"/>
  <c r="M31" i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32" i="1"/>
  <c r="M33" i="1"/>
  <c r="M9" i="1"/>
  <c r="L34" i="1"/>
  <c r="E34" i="1"/>
  <c r="B34" i="1"/>
  <c r="C34" i="1"/>
  <c r="D34" i="1"/>
  <c r="F34" i="1"/>
  <c r="H34" i="1"/>
  <c r="G34" i="1"/>
  <c r="I34" i="1"/>
  <c r="J34" i="1"/>
  <c r="K34" i="1"/>
  <c r="M34" i="1" l="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10" i="21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9" i="3"/>
  <c r="N10" i="28"/>
  <c r="N9" i="28"/>
  <c r="F10" i="2"/>
  <c r="F11" i="2"/>
  <c r="F12" i="2"/>
  <c r="F9" i="2"/>
  <c r="E10" i="2"/>
  <c r="E11" i="2"/>
  <c r="E12" i="2"/>
  <c r="E9" i="2"/>
  <c r="C13" i="11"/>
  <c r="C12" i="11"/>
  <c r="C11" i="11"/>
  <c r="C10" i="11" l="1"/>
  <c r="C9" i="11"/>
  <c r="C8" i="11"/>
  <c r="I135" i="14" l="1"/>
  <c r="H135" i="14"/>
  <c r="G135" i="14"/>
  <c r="F135" i="14"/>
  <c r="E135" i="14"/>
  <c r="D135" i="14"/>
  <c r="C135" i="14"/>
  <c r="B135" i="14"/>
  <c r="I158" i="15"/>
  <c r="H158" i="15"/>
  <c r="G158" i="15"/>
  <c r="F158" i="15"/>
  <c r="E158" i="15"/>
  <c r="D158" i="15"/>
  <c r="C158" i="15"/>
  <c r="B158" i="15"/>
  <c r="G12" i="22"/>
  <c r="F12" i="22"/>
  <c r="E12" i="22"/>
  <c r="D12" i="22"/>
  <c r="C12" i="22"/>
  <c r="B12" i="22"/>
  <c r="J45" i="13"/>
  <c r="I45" i="13"/>
  <c r="H45" i="13"/>
  <c r="G45" i="13"/>
  <c r="F45" i="13"/>
  <c r="E45" i="13"/>
  <c r="F11" i="20"/>
  <c r="E11" i="20"/>
  <c r="J30" i="12"/>
  <c r="I30" i="12"/>
  <c r="H30" i="12"/>
  <c r="G30" i="12"/>
  <c r="F30" i="12"/>
  <c r="E30" i="12"/>
  <c r="D30" i="12"/>
  <c r="C30" i="12"/>
  <c r="I92" i="25"/>
  <c r="H92" i="25"/>
  <c r="C14" i="11" s="1"/>
  <c r="E14" i="11" s="1"/>
  <c r="G92" i="25"/>
  <c r="F92" i="25"/>
  <c r="E92" i="25"/>
  <c r="D92" i="25"/>
  <c r="C92" i="25"/>
  <c r="B92" i="25"/>
  <c r="C9" i="24"/>
  <c r="B9" i="24"/>
  <c r="D12" i="7"/>
  <c r="E11" i="7" s="1"/>
  <c r="B12" i="7"/>
  <c r="C10" i="7" s="1"/>
  <c r="G13" i="27"/>
  <c r="F13" i="27"/>
  <c r="E13" i="27"/>
  <c r="D13" i="27"/>
  <c r="C13" i="27"/>
  <c r="B13" i="27"/>
  <c r="K50" i="6"/>
  <c r="J50" i="6"/>
  <c r="I50" i="6"/>
  <c r="H50" i="6"/>
  <c r="G50" i="6"/>
  <c r="F50" i="6"/>
  <c r="E50" i="6"/>
  <c r="D50" i="6"/>
  <c r="C50" i="6"/>
  <c r="B50" i="6"/>
  <c r="K41" i="18"/>
  <c r="J41" i="18"/>
  <c r="I41" i="18"/>
  <c r="H41" i="18"/>
  <c r="G41" i="18"/>
  <c r="F41" i="18"/>
  <c r="E41" i="18"/>
  <c r="D41" i="18"/>
  <c r="C41" i="18"/>
  <c r="B41" i="18"/>
  <c r="K50" i="5"/>
  <c r="J50" i="5"/>
  <c r="I50" i="5"/>
  <c r="H50" i="5"/>
  <c r="G50" i="5"/>
  <c r="F50" i="5"/>
  <c r="E50" i="5"/>
  <c r="D50" i="5"/>
  <c r="C50" i="5"/>
  <c r="B50" i="5"/>
  <c r="E13" i="11"/>
  <c r="D13" i="11"/>
  <c r="E12" i="11"/>
  <c r="D12" i="11"/>
  <c r="E11" i="11"/>
  <c r="D11" i="11"/>
  <c r="E10" i="11"/>
  <c r="D10" i="11"/>
  <c r="E9" i="11"/>
  <c r="D9" i="11"/>
  <c r="E8" i="11"/>
  <c r="D8" i="11"/>
  <c r="F13" i="2"/>
  <c r="E13" i="2"/>
  <c r="D13" i="2"/>
  <c r="C13" i="2"/>
  <c r="B13" i="2"/>
  <c r="N11" i="28"/>
  <c r="M11" i="28"/>
  <c r="L11" i="28"/>
  <c r="J11" i="28"/>
  <c r="I11" i="28"/>
  <c r="H11" i="28"/>
  <c r="G11" i="28"/>
  <c r="F11" i="28"/>
  <c r="E11" i="28"/>
  <c r="D11" i="28"/>
  <c r="C11" i="28"/>
  <c r="R35" i="3"/>
  <c r="Q35" i="3"/>
  <c r="P35" i="3"/>
  <c r="N35" i="3"/>
  <c r="M35" i="3"/>
  <c r="L35" i="3"/>
  <c r="K35" i="3"/>
  <c r="J35" i="3"/>
  <c r="I35" i="3"/>
  <c r="H35" i="3"/>
  <c r="G35" i="3"/>
  <c r="N43" i="21"/>
  <c r="M43" i="21"/>
  <c r="L43" i="21"/>
  <c r="J43" i="21"/>
  <c r="I43" i="21"/>
  <c r="H43" i="21"/>
  <c r="G43" i="21"/>
  <c r="F43" i="21"/>
  <c r="E43" i="21"/>
  <c r="D43" i="21"/>
  <c r="C43" i="21"/>
  <c r="B43" i="21"/>
  <c r="C15" i="11" l="1"/>
  <c r="D14" i="11"/>
  <c r="D15" i="11" s="1"/>
  <c r="E8" i="7"/>
  <c r="E10" i="7"/>
  <c r="E9" i="7"/>
  <c r="E15" i="11"/>
  <c r="C9" i="7"/>
  <c r="C11" i="7"/>
  <c r="C8" i="7"/>
  <c r="E12" i="7" l="1"/>
  <c r="C12" i="7"/>
</calcChain>
</file>

<file path=xl/sharedStrings.xml><?xml version="1.0" encoding="utf-8"?>
<sst xmlns="http://schemas.openxmlformats.org/spreadsheetml/2006/main" count="1492" uniqueCount="549">
  <si>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</si>
  <si>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</si>
  <si>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</si>
  <si>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</si>
  <si>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</si>
  <si>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</si>
  <si>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</si>
  <si>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</si>
  <si>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</si>
  <si>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</si>
  <si>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</si>
  <si>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</si>
  <si>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</si>
  <si>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</si>
  <si>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</si>
  <si>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</si>
  <si>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</si>
  <si>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</si>
  <si>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</si>
  <si>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</si>
  <si>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</si>
  <si>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</si>
  <si>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</si>
  <si>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</si>
  <si>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</si>
  <si>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</si>
  <si>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</si>
  <si>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</si>
  <si>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</si>
  <si>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</si>
  <si>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</si>
  <si>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</si>
  <si>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</si>
  <si>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</si>
  <si>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</si>
  <si>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</si>
  <si>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</si>
  <si>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</si>
  <si>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</si>
  <si>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</si>
  <si>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</si>
  <si>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نرخ سود علی الحساب</t>
  </si>
  <si>
    <t>افزایش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</si>
  <si>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</si>
  <si>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</si>
  <si>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</si>
  <si>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</si>
  <si>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</si>
  <si>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</si>
  <si>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</si>
  <si>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</si>
  <si>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</si>
  <si>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</si>
  <si>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</si>
  <si>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</si>
  <si>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</si>
  <si>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</si>
  <si>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</si>
  <si>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</si>
  <si>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</si>
  <si>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</si>
  <si>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</si>
  <si>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</si>
  <si>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</si>
  <si>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</si>
  <si>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</si>
  <si>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</si>
  <si>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</si>
  <si>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</si>
  <si>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</si>
  <si>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</si>
  <si>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</si>
  <si>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</si>
  <si>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تعداد اوراق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</si>
  <si>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</si>
  <si>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</si>
  <si>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</si>
  <si>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استراتژی ماخوذه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</si>
  <si>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</si>
  <si>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</si>
  <si>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</si>
  <si>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</si>
  <si>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</si>
  <si>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</si>
  <si>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</si>
  <si>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</si>
  <si>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</si>
  <si>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نام صندوق</t>
  </si>
  <si>
    <t>تاریخ تقسیم سود</t>
  </si>
  <si>
    <t>سود متعلق به هر واحد</t>
  </si>
  <si>
    <t>خرید/صدور طی دوره</t>
  </si>
  <si>
    <t>فروش /ابطال طی دوره</t>
  </si>
  <si>
    <t>تعداد واحد صندوق در زمان تقسیم سود</t>
  </si>
  <si>
    <t>خالص درآمد سود صندوق</t>
  </si>
  <si>
    <t>قیمت ابطال/ بازار هر واحد</t>
  </si>
  <si>
    <t>سود اوراق بهادار با درآمد ثابت</t>
  </si>
  <si>
    <t>سود سپرده بانکی</t>
  </si>
  <si>
    <t xml:space="preserve">افزایش سرمایه </t>
  </si>
  <si>
    <t>‫صورت وضعیت پورتفوی</t>
  </si>
  <si>
    <t>طی دوره</t>
  </si>
  <si>
    <t>درآمد بازارگرداني</t>
  </si>
  <si>
    <t>6-2</t>
  </si>
  <si>
    <t>درآمد حاصل از سرمایه گذاری در اوراق مشتقه</t>
  </si>
  <si>
    <t>7-2</t>
  </si>
  <si>
    <t xml:space="preserve">طی دوره </t>
  </si>
  <si>
    <t xml:space="preserve">درآمد بازارگردان </t>
  </si>
  <si>
    <t xml:space="preserve">نام سهام </t>
  </si>
  <si>
    <t>اوراق مشتقه</t>
  </si>
  <si>
    <t>کاهش</t>
  </si>
  <si>
    <t>درآمد سرمایه گذاری در اوراق مشتقه</t>
  </si>
  <si>
    <t>درآمد تعهد پذیره نویسی</t>
  </si>
  <si>
    <t>5-1- سرمایه‌گذاری در  سپرده‌ بانکی</t>
  </si>
  <si>
    <t>درآمد حاصل از سرمایه گذاری در گواهی سپرده کالایی</t>
  </si>
  <si>
    <t>5-2-درآمد حاصل از سرمایه­گذاری در سپرده بانکی و گواهی سپرده:</t>
  </si>
  <si>
    <t>6-2-درآمد حاصل از بازارگردانی:</t>
  </si>
  <si>
    <t>7-2-درآمد حاصل از سرمایه­گذاری در اوراق مشتقه:</t>
  </si>
  <si>
    <t>4-2-درآمد حاصل از سرمایه­گذاری در گواهی سپرده کالایی</t>
  </si>
  <si>
    <t>اختصاصی بازارگردانی امید لوتوس پارسیان</t>
  </si>
  <si>
    <t>اختصاصی بازارگردانی امید لوتوس پارسیان</t>
  </si>
  <si>
    <t>برای ماه منتهی به 1405/05/31</t>
  </si>
  <si>
    <t>1405/05/31</t>
  </si>
  <si>
    <t>صندوق س اعتماد هامرز-ثابت</t>
  </si>
  <si>
    <t>صندوق س نوع دوم افق آتي-ثابت</t>
  </si>
  <si>
    <t>صندوق س.مشترك گنجينه مهر-د</t>
  </si>
  <si>
    <t>صندوق امين يكم</t>
  </si>
  <si>
    <t>ثروت آفرين پارسيان</t>
  </si>
  <si>
    <t>پارسيان</t>
  </si>
  <si>
    <t>اقتصاد نوين</t>
  </si>
  <si>
    <t>ملت</t>
  </si>
  <si>
    <t>بانك پارسيان</t>
  </si>
  <si>
    <t>پاسارگاد</t>
  </si>
  <si>
    <t>سايپا آذين</t>
  </si>
  <si>
    <t>تامين سرمايه لوتوس پارسيان</t>
  </si>
  <si>
    <t>بيمه اتكايي آواي پارس70% تاديه</t>
  </si>
  <si>
    <t>كمك فنر ايندامين</t>
  </si>
  <si>
    <t>سرمايه گذاري سايپا</t>
  </si>
  <si>
    <t>سايپا</t>
  </si>
  <si>
    <t>بورس اوراق بهادار تهران</t>
  </si>
  <si>
    <t>گواهی سپرده پیوسته شمش نقره 999.9</t>
  </si>
  <si>
    <t>رايان سايپا</t>
  </si>
  <si>
    <t>گواهی سپرده پیوسته شمش طلای +995</t>
  </si>
  <si>
    <t>ايران خودرو ديزل</t>
  </si>
  <si>
    <t>ملي مس</t>
  </si>
  <si>
    <t>ليزينگ ايرانيان</t>
  </si>
  <si>
    <t>ايران خودرو</t>
  </si>
  <si>
    <t>ماليبل</t>
  </si>
  <si>
    <t>سايپاشيشه</t>
  </si>
  <si>
    <t>فنرسازي زر</t>
  </si>
  <si>
    <t>ليزينگ غدير</t>
  </si>
  <si>
    <t>اشتاد ايران</t>
  </si>
  <si>
    <t>ليزينگ پارسيان</t>
  </si>
  <si>
    <t>شيميايي رنگين</t>
  </si>
  <si>
    <t>بيمه پارسيان</t>
  </si>
  <si>
    <t>زامياد</t>
  </si>
  <si>
    <t>گسترش خودرو</t>
  </si>
  <si>
    <t>تجارت الكترونيك پارسيان</t>
  </si>
  <si>
    <t>فولاد خوزستان</t>
  </si>
  <si>
    <t>پارس خودرو</t>
  </si>
  <si>
    <t>رادياتور</t>
  </si>
  <si>
    <t>مخابرات</t>
  </si>
  <si>
    <t>سرمايه گذاري رنا</t>
  </si>
  <si>
    <t>پلاسكوكار</t>
  </si>
  <si>
    <t>تجارت الكترونيك پارسيان كيش</t>
  </si>
  <si>
    <t>محورسازان</t>
  </si>
  <si>
    <t>نيرو محركه</t>
  </si>
  <si>
    <t>چرخشگر</t>
  </si>
  <si>
    <t>الكتريك خودرو</t>
  </si>
  <si>
    <t>بورس كالاي ايران</t>
  </si>
  <si>
    <t>سرمايه گذاري سليم</t>
  </si>
  <si>
    <t>قطعات اتومبيل</t>
  </si>
  <si>
    <t>صندوق س. ثروت آفرين پارسيان-س</t>
  </si>
  <si>
    <t>رايان هم افزا</t>
  </si>
  <si>
    <t>صندوق س.اعتماد داريك-د</t>
  </si>
  <si>
    <t>صندوق س.اعتماد آفرين پارسيان-د</t>
  </si>
  <si>
    <t>صندوق س. كالاي پارسيان</t>
  </si>
  <si>
    <t>صندوق س. نشان هامرز-د</t>
  </si>
  <si>
    <t>صندوق انديشه ورزان صباتامين -د</t>
  </si>
  <si>
    <t>صندوق س. ارزش پاداش-د</t>
  </si>
  <si>
    <t>صندوق س ياقوت آگاه-ثابت</t>
  </si>
  <si>
    <t>صندوق س.درآمدثابت شميم تابان-د</t>
  </si>
  <si>
    <t>صندوق س. نوع دوم نو ويرا -د</t>
  </si>
  <si>
    <t>صندوق س.درآمد ثابت پاسارگاد-د</t>
  </si>
  <si>
    <t>صندوق س.درآمد ثابت كارآمد-د</t>
  </si>
  <si>
    <t>صندوق س. درين بها بازار-د</t>
  </si>
  <si>
    <t>صندوق س زمرد كوروش-ثابت</t>
  </si>
  <si>
    <t>صندوق س. ثبات ويستا -د</t>
  </si>
  <si>
    <t>ص.س.درآمد ثابت اطمينان هيوا-د</t>
  </si>
  <si>
    <t>صندوق س.رشد پايدار-د</t>
  </si>
  <si>
    <t>ص.س. درآمد ثابت پايش-د</t>
  </si>
  <si>
    <t>صندوق س.كالاي پارسيان1</t>
  </si>
  <si>
    <t>آکورد-مشارکت ETF</t>
  </si>
  <si>
    <t>ص.س.درآمد ثابت كيميا-د</t>
  </si>
  <si>
    <t>صندوق س توسعه فولاد- ثابت</t>
  </si>
  <si>
    <t>صندوق سرمايه گذاري آرامش-ثابت</t>
  </si>
  <si>
    <t>ص.س.درآمد ثابت اكسيژن-د</t>
  </si>
  <si>
    <t>صندوق س.سپهرسودمند سينا-د</t>
  </si>
  <si>
    <t>صندوق س. آوند مفيد-د</t>
  </si>
  <si>
    <t>1405/04/31</t>
  </si>
  <si>
    <t>مرابحه سوليكو كاله لوتوس051117</t>
  </si>
  <si>
    <t>مرابحه عام دولت252-ش.خ070905</t>
  </si>
  <si>
    <t>مرابحه عام دولت279-ش.خ080218</t>
  </si>
  <si>
    <t>صكوك اجاره كگل0509-بدون ضامن</t>
  </si>
  <si>
    <t>صكوك اجاره فارس730-بدون ضامن</t>
  </si>
  <si>
    <t>صكوك اجاره ملي412-6 ماهه18%</t>
  </si>
  <si>
    <t>مرابحه عام دولت259-ش.خ070502</t>
  </si>
  <si>
    <t>مرابحه عام دولت115-ش.خ060630</t>
  </si>
  <si>
    <t>مرابحه مقدم-لوتوس071128</t>
  </si>
  <si>
    <t>صكوك مرابحه بهمن 502-3ماهه18%</t>
  </si>
  <si>
    <t>مرابحه ذوب و نوردكرمان14060814</t>
  </si>
  <si>
    <t>مرابحه عام دولت202-ش.خ060530</t>
  </si>
  <si>
    <t>اجاره تابان فرداكاردان14050803</t>
  </si>
  <si>
    <t>صكوك مرابحه كگل0711-3ماهه23%</t>
  </si>
  <si>
    <t>صكوك اجاره فولاد52-بدون ضامن</t>
  </si>
  <si>
    <t>سلف موازي گازمايع كنگان052</t>
  </si>
  <si>
    <t>صكوك اجاره فارس804-بدون ضامن</t>
  </si>
  <si>
    <t>مرابحه عام دولت228-ش.خ070521</t>
  </si>
  <si>
    <t>مرابحه عام دولت135-ش.خ061229</t>
  </si>
  <si>
    <t>مرابحه پكاشيمي-لوتوس071219</t>
  </si>
  <si>
    <t>صكوك اجاره فارس084-بدون ضامن</t>
  </si>
  <si>
    <t>صكوك مرابحه پتاير073-بدون ضامن</t>
  </si>
  <si>
    <t>صكوك مرابحه فخوز0042</t>
  </si>
  <si>
    <t>مرابحه عام دولت194-ش.خ060504</t>
  </si>
  <si>
    <t>مرابحه عام دولت280-ش.خ080318</t>
  </si>
  <si>
    <t>مرابحه عام دولت263-ش.خ070223</t>
  </si>
  <si>
    <t>مرابحه عام دولت240-ش.خ060929</t>
  </si>
  <si>
    <t>مرابحه عام دولت265-ش.خ070430</t>
  </si>
  <si>
    <t>مرابحه عام دولت239-ش.خ070922</t>
  </si>
  <si>
    <t>مرابحه عام دولت257-ش.خ060825</t>
  </si>
  <si>
    <t>مرابحه عام دولت113-ش.خ060627</t>
  </si>
  <si>
    <t>مرابحه عام دولت162-ش.خ050329</t>
  </si>
  <si>
    <t>سلف پلي اتيلن سبك فيلم</t>
  </si>
  <si>
    <t>مرابحه ايران ريس البرز080608</t>
  </si>
  <si>
    <t>صكوك مرابحه كسرا612-3ماهه23%</t>
  </si>
  <si>
    <t>مرابحه عام دولت140-ش.خ050504</t>
  </si>
  <si>
    <t>اجاره تابان لوتوس14041015</t>
  </si>
  <si>
    <t>صكوك اجاره اخابر611-3ماهه23%</t>
  </si>
  <si>
    <t>اجاره اهداف لوتوس 14070531</t>
  </si>
  <si>
    <t>مرابحه عام دولت238-ش.خ061022</t>
  </si>
  <si>
    <t>قرارداد اختيار معامله خريد واحدهاي سرمايه گذاري صندوق طلاي لوتوس سررسيد مهر ماه 1405 با قيمت اعمال 1,200,000 ريال</t>
  </si>
  <si>
    <t>قرارداد اختيار معامله خريد واحدهاي سرمايه گذاري صندوق طلاي لوتوس سررسيد مهر ماه 1405 با قيمت اعمال 1,800,000 ريال</t>
  </si>
  <si>
    <t>قرارداد اختيار معامله خريد واحدهاي سرمايه گذاري صندوق طلاي لوتوس سررسيد مهر ماه 1405 با قيمت اعمال 1,400,000 ريال</t>
  </si>
  <si>
    <t>قرارداد اختيار معامله خريد واحدهاي سرمايه گذاري صندوق طلاي لوتوس سررسيد مهر ماه 1405 با قيمت اعمال 800,000 ريال</t>
  </si>
  <si>
    <t>قرارداد اختيار معامله خريد واحدهاي سرمايه گذاري صندوق طلاي لوتوس سررسيد مهر ماه 1405 با قيمت اعمال 1,600,000 ريال</t>
  </si>
  <si>
    <t>قرارداد اختيار معامله خريد واحدهاي سرمايه گذاري صندوق طلاي لوتوس سررسيد دي ماه 1405 با قيمت اعمال 1,300,000 ريال</t>
  </si>
  <si>
    <t>قرارداد اختيار معامله خريد واحدهاي سرمايه گذاري صندوق طلاي لوتوس سررسيد دي ماه 1405 با قيمت اعمال 1,700,000 ريال</t>
  </si>
  <si>
    <t>قرارداد اختيار معامله خريد واحدهاي سرمايه گذاري صندوق طلاي لوتوس سررسيد دي ماه 1405 با قيمت اعمال 1,900,000 ريال</t>
  </si>
  <si>
    <t>قرارداد اختيار معامله خريد واحدهاي سرمايه گذاري صندوق طلاي لوتوس سررسيد مهر ماه 1405 با قيمت اعمال 2,000,000 ريال</t>
  </si>
  <si>
    <t>قرارداد اختيار معامله خريد واحدهاي سرمايه گذاري صندوق طلاي لوتوس سررسيد مهر ماه 1405 با قيمت اعمال 1,000,000 ريال</t>
  </si>
  <si>
    <t>قرارداد اختيار معامله خريد واحدهاي سرمايه گذاري صندوق طلاي لوتوس سررسيد دي ماه 1405 با قيمت اعمال 1,100,000 ريال</t>
  </si>
  <si>
    <t>قرارداد اختيار معامله خريد شمش نقره سررسيد شهريور ماه 1405 با قيمت اعمال 4,500,000 ريال</t>
  </si>
  <si>
    <t>قرارداد اختيار معامله خريد واحدهاي سرمايه گذاري صندوق طلاي لوتوس سررسيد دي ماه 1405 با قيمت اعمال 900,000 ريال</t>
  </si>
  <si>
    <t>قرارداد اختيار معامله خريد شمش نقره سررسيد شهريور ماه 1405 با قيمت اعمال 4,000,000 ريال</t>
  </si>
  <si>
    <t>قرارداد اختيار معامله خريد شمش نقره سررسيد شهريور ماه 1405 با قيمت اعمال 3,500,000 ريال</t>
  </si>
  <si>
    <t>قرارداد اختيار معامله خريد شمش نقره سررسيد آذر ماه 1405 با قيمت اعمال 2,700,000 ريال</t>
  </si>
  <si>
    <t>قرارداد اختيار معامله خريد شمش نقره سررسيد آذر ماه 1405 با قيمت اعمال 3,000,000 ريال</t>
  </si>
  <si>
    <t>قرارداد اختيار معامله خريد شمش نقره سررسيد آذر ماه 1405 با قيمت اعمال 3,300,000 ريال</t>
  </si>
  <si>
    <t>قرارداد اختيار معامله خريد شمش نقره سررسيد آذر ماه 1405 با قيمت اعمال 3,900,000 ريال</t>
  </si>
  <si>
    <t>قرارداد اختيار معامله خريد شمش نقره سررسيد آذر ماه 1405 با قيمت اعمال 3,600,000 ريال</t>
  </si>
  <si>
    <t>قرارداد اختيار معامله خريد واحدهاي سرمايه گذاري صندوق طلاي لوتوس سررسيد دي ماه 1405 با قيمت اعمال 2,100,000 ريال</t>
  </si>
  <si>
    <t>قرارداد اختيار معامله خريد واحدهاي سرمايه گذاري صندوق طلاي لوتوس سررسيد دي ماه 1405 با قيمت اعمال 700,000 ريال</t>
  </si>
  <si>
    <t>قرارداد اختيار معامله خريد واحدهاي سرمايه گذاري صندوق طلاي لوتوس سررسيد دي ماه 1405 با قيمت اعمال 1,500,000 ريال</t>
  </si>
  <si>
    <t>قرارداد اختيار معامله خريد شمش نقره سررسيد شهريور ماه 1405 با قيمت اعمال 3,000,000 ريال</t>
  </si>
  <si>
    <t>قرارداد اختيار معامله خريد واحدهاي سرمايه گذاري صندوق طلاي پارسيان سررسيد فروردين ماه 1406 با قيمت اعمال 1,500,000 ريال</t>
  </si>
  <si>
    <t>قرارداد اختيار معامله خريد واحدهاي سرمايه گذاري صندوق طلاي پارسيان سررسيد فروردين ماه 1406 با قيمت اعمال 1,100,000 ريال</t>
  </si>
  <si>
    <t>قرارداد اختيار معامله خريد واحدهاي سرمايه گذاري صندوق طلاي پارسيان سررسيد فروردين ماه 1406 با قيمت اعمال 1,300,000 ريال</t>
  </si>
  <si>
    <t>قرارداد اختيار معامله خريد شمش نقره سررسيد آذر ماه 1405 با قيمت اعمال 2,400,000 ريال</t>
  </si>
  <si>
    <t>قرارداد اختيار معامله خريد واحدهاي سرمايه گذاري صندوق طلاي پارسيان سررسيد مهر ماه 1405 با قيمت اعمال 600,000 ريال</t>
  </si>
  <si>
    <t>قرارداد اختيار معامله خريد شمش نقره سررسيد آذر ماه 1405 با قيمت اعمال 4,200,000 ريال</t>
  </si>
  <si>
    <t>قرارداد آتي گواهي سپرده نقره تحويل شهريور ماه 1404</t>
  </si>
  <si>
    <t>قرارداد اختيار معامله خريد واحدهاي سرمايه گذاري صندوق طلاي لوتوس سررسيد مهر ماه 1404 با قيمت اعمال 400،000 ريال</t>
  </si>
  <si>
    <t>قرارداد اختيار معامله خريد واحدهاي سرمايه گذاري صندوق طلاي لوتوس سررسيد مهر ماه 1404 با قيمت اعمال 440،000 ريال</t>
  </si>
  <si>
    <t>قرارداد اختيار معامله خريد واحدهاي سرمايه گذاري صندوق طلاي لوتوس سررسيد مهر ماه 1404 با قيمت اعمال 350،000 ريال</t>
  </si>
  <si>
    <t>قرارداد اختيار معامله خريد واحدهاي سرمايه گذاري صندوق طلاي لوتوس سررسيد مهر ماه 1404 با قيمت اعمال 420،000 ريال</t>
  </si>
  <si>
    <t>قرارداد اختيار معامله خريد واحدهاي سرمايه گذاري صندوق طلاي لوتوس سررسيد مهر ماه 1404 با قيمت اعمال 550،000 ريال</t>
  </si>
  <si>
    <t>قرارداد اختيار معامله خريد واحدهاي سرمايه گذاري صندوق طلاي لوتوس سررسيد مهر ماه 1404 با قيمت اعمال 490،000 ريال</t>
  </si>
  <si>
    <t>قرارداد اختيار معامله خريد واحدهاي سرمايه گذاري صندوق طلاي لوتوس سررسيد مهر ماه 1404 با قيمت اعمال 520،000 ريال</t>
  </si>
  <si>
    <t>قرارداد اختيار معامله فروش واحدهاي سرمايه گذاري صندوق طلاي لوتوس سررسيد مهر ماه 1404 با قيمت اعمال 520،000 ريال</t>
  </si>
  <si>
    <t>قرارداد اختيار معامله خريد واحدهاي سرمايه گذاري صندوق طلاي لوتوس سررسيد مهر ماه 1404 با قيمت اعمال 460،000 ريال</t>
  </si>
  <si>
    <t>قرارداد اختيار معامله خريد واحدهاي سرمايه گذاري صندوق طلاي لوتوس سررسيد مهر ماه 1404 با قيمت اعمال 580،000 ريال</t>
  </si>
  <si>
    <t>قرارداد آتي شمش طلاي خام 995 تحويل آبان ماه 1404</t>
  </si>
  <si>
    <t>قرارداد اختيار معامله خريد واحدهاي سرمايه گذاري صندوق طلاي لوتوس سررسيد مهر ماه 1404 با قيمت اعمال 660،000 ريال</t>
  </si>
  <si>
    <t>قرارداد آتي گواهي سپرده نقره تحويل آذر ماه 1404</t>
  </si>
  <si>
    <t>قرارداد اختيار معامله خريد واحدهاي سرمايه گذاري صندوق طلاي لوتوس سررسيد مهر ماه 1404 با قيمت اعمال 620،000 ريال</t>
  </si>
  <si>
    <t>قرارداد آتي شمش طلاي خام 995 تحويل بهمن ماه 1404</t>
  </si>
  <si>
    <t>قرارداد آتي صندوق طلاي لوتوس تحويل دي ماه 1404</t>
  </si>
  <si>
    <t>قرارداد آتي گواهي سپرده نقره تحويل اسفند ماه 1404</t>
  </si>
  <si>
    <t>قرارداد اختيار معامله خريد واحدهاي سرمايه گذاري صندوق طلاي لوتوس سررسيد دي ماه 1404 با قيمت اعمال 450،000 ريال</t>
  </si>
  <si>
    <t>قرارداد اختيار معامله خريد واحدهاي سرمايه گذاري صندوق طلاي لوتوس سررسيد دي ماه 1404 با قيمت اعمال 500،000 ريال</t>
  </si>
  <si>
    <t>قرارداد اختيار معامله خريد واحدهاي سرمايه گذاري صندوق طلاي لوتوس سررسيد دي ماه 1404 با قيمت اعمال 550،000 ريال</t>
  </si>
  <si>
    <t>قرارداد اختيار معامله خريد واحدهاي سرمايه گذاري صندوق طلاي لوتوس سررسيد دي ماه 1404 با قيمت اعمال 600،000 ريال</t>
  </si>
  <si>
    <t>قرارداد آتي شمش طلاي خام 995 تحويل ارديبهشت ماه 1405</t>
  </si>
  <si>
    <t>قرارداد آتي گواهي سپرده نقره تحويل خرداد ماه 1405</t>
  </si>
  <si>
    <t>قرارداد اختيار معامله خريد واحدهاي سرمايه گذاري صندوق طلاي لوتوس سررسيد فروردين ماه 1405 با قيمت اعمال 1،000،000 ريال</t>
  </si>
  <si>
    <t>قرارداد اختيار معامله خريد واحدهاي سرمايه گذاري صندوق طلاي لوتوس سررسيد فروردين ماه 1405 با قيمت اعمال 900،000 ريال</t>
  </si>
  <si>
    <t>قرارداد اختيار معامله خريد واحدهاي سرمايه گذاري صندوق طلاي لوتوس سررسيد فروردين ماه 1405 با قيمت اعمال 800،000 ريال</t>
  </si>
  <si>
    <t>قرارداد اختيار معامله خريد واحدهاي سرمايه گذاري صندوق طلاي لوتوس سررسيد دي ماه 1404 با قيمت اعمال 800،000 ريال</t>
  </si>
  <si>
    <t>قرارداد آتي شمش طلاي خام 995 تحويل مرداد ماه 1405</t>
  </si>
  <si>
    <t>قرارداد آتي گواهي سپرده نقره تحويل شهريور ماه 1405</t>
  </si>
  <si>
    <t>قرارداد اختيار معامله خريد واحدهاي سرمايه گذاري صندوق طلاي لوتوس سررسيد دي ماه 1404 با قيمت اعمال 1،000،000 ريال</t>
  </si>
  <si>
    <t>قرارداد اختيار معامله خريد واحدهاي سرمايه گذاري صندوق طلاي لوتوس سررسيد دي ماه 1404 با قيمت اعمال 650،000 ريال</t>
  </si>
  <si>
    <t>قرارداد اختيار معامله خريد واحدهاي سرمايه گذاري صندوق طلاي لوتوس سررسيد فروردين ماه 1405 با قيمت اعمال 1،100،000 ريال</t>
  </si>
  <si>
    <t>قرارداد اختيار معامله خريد واحدهاي سرمايه گذاري صندوق طلاي لوتوس سررسيد فروردين ماه 1405 با قيمت اعمال 1،200،000 ريال</t>
  </si>
  <si>
    <t>قرارداد آتي گواهي سپرده نقره تحويل آذر ماه 1405</t>
  </si>
  <si>
    <t>قرارداد اختيار معامله خريد واحدهاي سرمايه گذاري صندوق طلاي لوتوس سررسيد تير ماه 1405 با قيمت اعمال 1،300،000 ريال</t>
  </si>
  <si>
    <t>قرارداد اختيار معامله خريد واحدهاي سرمايه گذاري صندوق طلاي لوتوس سررسيد تير ماه 1405 با قيمت اعمال 1،500،000 ريال</t>
  </si>
  <si>
    <t>قرارداد اختيار معامله خريد واحدهاي سرمايه گذاري صندوق طلاي لوتوس سررسيد دي ماه 1404 با قيمت اعمال 900،000 ريال</t>
  </si>
  <si>
    <t>قرارداد اختيار معامله خريد واحدهاي سرمايه گذاري صندوق طلاي لوتوس سررسيد تير ماه 1405 با قيمت اعمال 1،100،000 ريال</t>
  </si>
  <si>
    <t>قرارداد اختيار معامله خريد واحدهاي سرمايه گذاري صندوق طلاي لوتوس سررسيد دي ماه 1404 با قيمت اعمال 700،000 ريال</t>
  </si>
  <si>
    <t>قرارداد اختيار معامله خريد واحدهاي سرمايه گذاري صندوق طلاي لوتوس سررسيد تير ماه 1405 با قيمت اعمال 700،000 ريال</t>
  </si>
  <si>
    <t>قرارداد آتي صندوق طلاي لوتوس تحويل مهر ماه 1405</t>
  </si>
  <si>
    <t>قرارداد آتي گواهي سپرده نقره تحويل اسفند ماه 1405</t>
  </si>
  <si>
    <t>قرارداد اختيار معامله خريد واحدهاي سرمايه گذاري صندوق طلاي لوتوس سررسيد فروردين ماه 1405 با قيمت اعمال 1،300،000 ريال</t>
  </si>
  <si>
    <t>قرارداد اختيار معامله خريد واحدهاي سرمايه گذاري صندوق طلاي لوتوس سررسيد فروردين ماه 1405 با قيمت اعمال 1،400،000 ريال</t>
  </si>
  <si>
    <t>قرارداد اختيار معامله خريد واحدهاي سرمايه گذاري صندوق طلاي لوتوس سررسيد تير ماه 1405 با قيمت اعمال 1،900،000 ريال</t>
  </si>
  <si>
    <t>قرارداد اختيار معامله خريد واحدهاي سرمايه گذاري صندوق طلاي لوتوس سررسيد فروردين ماه 1405 با قيمت اعمال 1،500،000 ريال</t>
  </si>
  <si>
    <t>قرارداد اختيار معامله خريد واحدهاي سرمايه گذاري صندوق طلاي لوتوس سررسيد فروردين ماه 1405 با قيمت اعمال 700،000 ريال</t>
  </si>
  <si>
    <t>قرارداد اختيار معامله خريد واحدهاي سرمايه گذاري صندوق طلاي لوتوس سررسيد تير ماه 1405 با قيمت اعمال 1،700،000 ريال</t>
  </si>
  <si>
    <t>قرارداد آتي شمش طلاي خام 995 تحويل آبان ماه 1405</t>
  </si>
  <si>
    <t>قرارداد اختيار معامله خريد واحدهاي سرمايه گذاري صندوق طلاي لوتوس سررسيد تير ماه 1405 با قيمت اعمال 900،000 ريال</t>
  </si>
  <si>
    <t>قرارداد اختيار معامله خريد شمش نقره سررسيد خرداد ماه 1405 با قيمت اعمال 3,000,000 ريال</t>
  </si>
  <si>
    <t>بلی</t>
  </si>
  <si>
    <t>فرابورس</t>
  </si>
  <si>
    <t>1404/10/23</t>
  </si>
  <si>
    <t>1407/02/23</t>
  </si>
  <si>
    <t/>
  </si>
  <si>
    <t>1403/11/28</t>
  </si>
  <si>
    <t>1407/11/28</t>
  </si>
  <si>
    <t>بورس</t>
  </si>
  <si>
    <t>1403/03/06</t>
  </si>
  <si>
    <t>1407/03/06</t>
  </si>
  <si>
    <t>1404/05/21</t>
  </si>
  <si>
    <t>1407/05/21</t>
  </si>
  <si>
    <t>1401/11/17</t>
  </si>
  <si>
    <t>1405/11/17</t>
  </si>
  <si>
    <t>1403/11/30</t>
  </si>
  <si>
    <t>1406/05/30</t>
  </si>
  <si>
    <t>1404/10/30</t>
  </si>
  <si>
    <t>1407/04/30</t>
  </si>
  <si>
    <t>1404/06/08</t>
  </si>
  <si>
    <t>1408/06/08</t>
  </si>
  <si>
    <t>1404/09/05</t>
  </si>
  <si>
    <t>1407/09/05</t>
  </si>
  <si>
    <t>1402/07/04</t>
  </si>
  <si>
    <t>1405/05/04</t>
  </si>
  <si>
    <t>1404/04/30</t>
  </si>
  <si>
    <t>1408/04/30</t>
  </si>
  <si>
    <t>1402/06/29</t>
  </si>
  <si>
    <t>1406/12/29</t>
  </si>
  <si>
    <t>1403/03/07</t>
  </si>
  <si>
    <t>1407/03/07</t>
  </si>
  <si>
    <t>1401/12/24</t>
  </si>
  <si>
    <t>1405/12/24</t>
  </si>
  <si>
    <t>1403/05/31</t>
  </si>
  <si>
    <t>1407/05/31</t>
  </si>
  <si>
    <t>1404/07/22</t>
  </si>
  <si>
    <t>1406/10/22</t>
  </si>
  <si>
    <t>1404/09/25</t>
  </si>
  <si>
    <t>1406/08/25</t>
  </si>
  <si>
    <t>1401/06/30</t>
  </si>
  <si>
    <t>1406/06/30</t>
  </si>
  <si>
    <t>1403/11/20</t>
  </si>
  <si>
    <t>1407/11/20</t>
  </si>
  <si>
    <t>1402/12/19</t>
  </si>
  <si>
    <t>1406/12/19</t>
  </si>
  <si>
    <t>1401/06/27</t>
  </si>
  <si>
    <t>1406/06/27</t>
  </si>
  <si>
    <t>1407/09/22</t>
  </si>
  <si>
    <t>1402/11/14</t>
  </si>
  <si>
    <t>1406/11/14</t>
  </si>
  <si>
    <t>1403/12/19</t>
  </si>
  <si>
    <t>1407/12/19</t>
  </si>
  <si>
    <t>1404/12/18</t>
  </si>
  <si>
    <t>1408/02/18</t>
  </si>
  <si>
    <t>1405/04/27</t>
  </si>
  <si>
    <t>بيمه اتكايي آواي پارس</t>
  </si>
  <si>
    <t>1405/01/31</t>
  </si>
  <si>
    <t>1405/03/05</t>
  </si>
  <si>
    <t>1405/01/30</t>
  </si>
  <si>
    <t>1405/01/26</t>
  </si>
  <si>
    <t>تجارت الکترونیک پارسیان</t>
  </si>
  <si>
    <t>1405/04/22</t>
  </si>
  <si>
    <t>1405/04/24</t>
  </si>
  <si>
    <t>1404/06/22</t>
  </si>
  <si>
    <t>1405/04/20</t>
  </si>
  <si>
    <t>1404/10/28</t>
  </si>
  <si>
    <t>1405/04/29</t>
  </si>
  <si>
    <t>1405/04/30</t>
  </si>
  <si>
    <t>1405/04/23</t>
  </si>
  <si>
    <t>1405/05/28</t>
  </si>
  <si>
    <t>1405/03/27</t>
  </si>
  <si>
    <t>1405/01/29</t>
  </si>
  <si>
    <t>1405/08/03</t>
  </si>
  <si>
    <t>-</t>
  </si>
  <si>
    <t>1404/10/15</t>
  </si>
  <si>
    <t>1405/08/14</t>
  </si>
  <si>
    <t>1405/07/30</t>
  </si>
  <si>
    <t>1405/06/07</t>
  </si>
  <si>
    <t>1405/06/24</t>
  </si>
  <si>
    <t>1405/06/02</t>
  </si>
  <si>
    <t>1405/09/02</t>
  </si>
  <si>
    <t>1404/12/08</t>
  </si>
  <si>
    <t>1405/06/19</t>
  </si>
  <si>
    <t>1405/08/20</t>
  </si>
  <si>
    <t>1405/06/06</t>
  </si>
  <si>
    <t>1405/06/08</t>
  </si>
  <si>
    <t>1405/08/17</t>
  </si>
  <si>
    <t>1405/06/27</t>
  </si>
  <si>
    <t>1405/06/30</t>
  </si>
  <si>
    <t>1405/06/29</t>
  </si>
  <si>
    <t>1405/10/04</t>
  </si>
  <si>
    <t>1406/05/04</t>
  </si>
  <si>
    <t>1405/11/30</t>
  </si>
  <si>
    <t>1405/11/21</t>
  </si>
  <si>
    <t>1405/07/22</t>
  </si>
  <si>
    <t>1405/07/29</t>
  </si>
  <si>
    <t>1406/09/29</t>
  </si>
  <si>
    <t>1405/09/05</t>
  </si>
  <si>
    <t>1405/09/25</t>
  </si>
  <si>
    <t>1405/10/23</t>
  </si>
  <si>
    <t>1405/10/30</t>
  </si>
  <si>
    <t>1405/06/18</t>
  </si>
  <si>
    <t>1408/03/18</t>
  </si>
  <si>
    <t>1405/08/28</t>
  </si>
  <si>
    <t>1404/12/23</t>
  </si>
  <si>
    <t>1405/02/17</t>
  </si>
  <si>
    <t>1406/08/14</t>
  </si>
  <si>
    <t>1405/03/29</t>
  </si>
  <si>
    <t>1405/10/02</t>
  </si>
  <si>
    <t>1407/05/02</t>
  </si>
  <si>
    <t>ارزش دفتری برابر است با میانگین موزون خالص ارزش فروش هر سهم/ورقه در ابتدای دوره با خرید طی دوره ضربدر تعداد در پایان دوره</t>
  </si>
  <si>
    <t>تجارت الكترونيك پارسيان كيش (تقدم)</t>
  </si>
  <si>
    <t>صنايع توليدي اشتاد ايران‌</t>
  </si>
  <si>
    <t xml:space="preserve">قرارداد آتی شمش طلای خام 995 تحویل آبان ماه 1404                                                    </t>
  </si>
  <si>
    <t xml:space="preserve">قرارداد آتی شمش طلای خام 995 تحویل آبان ماه 1405                                                    </t>
  </si>
  <si>
    <t xml:space="preserve">قرارداد آتی شمش طلای خام 995 تحویل اردیبهشت ماه 1405                                                </t>
  </si>
  <si>
    <t xml:space="preserve">قرارداد آتی شمش طلای خام 995 تحویل بهمن ماه 1404                                                    </t>
  </si>
  <si>
    <t xml:space="preserve">قرارداد آتی شمش طلای خام 995 تحویل مرداد ماه 1405                                                   </t>
  </si>
  <si>
    <t xml:space="preserve">قرارداد آتی صندوق طلای لوتوس تحویل دی ماه 1404                                                      </t>
  </si>
  <si>
    <t xml:space="preserve">قرارداد آتی صندوق طلای لوتوس تحویل مهر ماه 1405                                                     </t>
  </si>
  <si>
    <t xml:space="preserve">قرارداد آتی گواهی سپرده نقره تحویل آذر ماه 1404                                                     </t>
  </si>
  <si>
    <t xml:space="preserve">قرارداد آتی گواهی سپرده نقره تحویل آذر ماه 1405                                                     </t>
  </si>
  <si>
    <t xml:space="preserve">قرارداد آتی گواهی سپرده نقره تحویل اسفند ماه 1404                                                   </t>
  </si>
  <si>
    <t xml:space="preserve">قرارداد آتی گواهی سپرده نقره تحویل اسفند ماه 1405                                                   </t>
  </si>
  <si>
    <t xml:space="preserve">قرارداد آتی گواهی سپرده نقره تحویل خرداد ماه 1405                                                   </t>
  </si>
  <si>
    <t xml:space="preserve">قرارداد آتی گواهی سپرده نقره تحویل شهریور ماه 1404                                                  </t>
  </si>
  <si>
    <t xml:space="preserve">قرارداد آتی گواهی سپرده نقره تحویل شهریور ماه 1405                                                  </t>
  </si>
  <si>
    <t xml:space="preserve">قرارداد اختیار معامله خرید شمش نقره سررسید آذر ماه 1405 با قیمت اعمال 2,400,000 ریال                                                                  </t>
  </si>
  <si>
    <t xml:space="preserve">قرارداد اختیار معامله خرید شمش نقره سررسید آذر ماه 1405 با قیمت اعمال 2,700,000 ریال                                                                  </t>
  </si>
  <si>
    <t xml:space="preserve">قرارداد اختیار معامله خرید شمش نقره سررسید آذر ماه 1405 با قیمت اعمال 3,000,000 ریال                                                                  </t>
  </si>
  <si>
    <t xml:space="preserve">قرارداد اختیار معامله خرید شمش نقره سررسید آذر ماه 1405 با قیمت اعمال 3,300,000 ریال                                                                  </t>
  </si>
  <si>
    <t xml:space="preserve">قرارداد اختیار معامله خرید شمش نقره سررسید آذر ماه 1405 با قیمت اعمال 3,600,000 ریال                                                                  </t>
  </si>
  <si>
    <t xml:space="preserve">قرارداد اختیار معامله خرید شمش نقره سررسید آذر ماه 1405 با قیمت اعمال 3,900,000 ریال                                                                  </t>
  </si>
  <si>
    <t xml:space="preserve">قرارداد اختیار معامله خرید شمش نقره سررسید آذر ماه 1405 با قیمت اعمال 4,200,000 ریال                                                                  </t>
  </si>
  <si>
    <t xml:space="preserve">قرارداد اختیار معامله خرید شمش نقره سررسید شهریور ماه 1405 با قیمت اعمال 3,000,000 ریال                                                               </t>
  </si>
  <si>
    <t xml:space="preserve">قرارداد اختیار معامله خرید شمش نقره سررسید شهریور ماه 1405 با قیمت اعمال 3,500,000 ریال                                                               </t>
  </si>
  <si>
    <t xml:space="preserve">قرارداد اختیار معامله خرید شمش نقره سررسید شهریور ماه 1405 با قیمت اعمال 4,000,000 ریال                                                               </t>
  </si>
  <si>
    <t xml:space="preserve">قرارداد اختیار معامله خرید شمش نقره سررسید شهریور ماه 1405 با قیمت اعمال 4,500,000 ریال                                                               </t>
  </si>
  <si>
    <t xml:space="preserve">قرارداد اختیار معامله خرید واحدهای سرمایه گذاری صندوق طلای پارسیان سررسید دی ماه 1405 با قیمت اعمال 1,100,000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</si>
  <si>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1,300,000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</si>
  <si>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1,500,000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</si>
  <si>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1,700,000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</si>
  <si>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1,900,000 ریال                                    </t>
  </si>
  <si>
    <t xml:space="preserve">قرارداد اختیار معامله خرید واحدهای سرمایه گذاری صندوق طلای پارسیان سررسید دی ماه 1405 با قیمت اعمال 2,100,000 ریال                                    </t>
  </si>
  <si>
    <t xml:space="preserve">قرارداد اختیار معامله خرید واحدهای سرمایه گذاری صندوق طلای پارسیان سررسید دی ماه 1405 با قیمت اعمال 700,000 ریال                                      </t>
  </si>
  <si>
    <t xml:space="preserve">قرارداد اختیار معامله خرید واحدهای سرمایه گذاری صندوق طلای پارسیان سررسید دی ماه 1405 با قیمت اعمال 900,000 ریال                                      </t>
  </si>
  <si>
    <t xml:space="preserve">قرارداد اختیار معامله خرید واحدهای سرمایه گذاری صندوق طلای پارسیان سررسید فروردین ماه 1406 با قیمت اعمال 1,100,000 ریال                               </t>
  </si>
  <si>
    <t xml:space="preserve">قرارداد اختیار معامله خرید واحدهای سرمایه گذاری صندوق طلای پارسیان سررسید فروردین ماه 1406 با قیمت اعمال 1,300,000 ریال                               </t>
  </si>
  <si>
    <t xml:space="preserve">قرارداد اختیار معامله خرید واحدهای سرمایه گذاری صندوق طلای پارسیان سررسید فروردین ماه 1406 با قیمت اعمال 1,500,000 ریال                               </t>
  </si>
  <si>
    <t xml:space="preserve">قرارداد اختیار معامله خرید واحدهای سرمایه گذاری صندوق طلای پارسیان سررسید مهر ماه 1405 با قیمت اعمال 1,000,000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</si>
  <si>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1,200,000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</si>
  <si>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1,400,000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</si>
  <si>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1,600,000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</si>
  <si>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1,800,000 ریال                                   </t>
  </si>
  <si>
    <t xml:space="preserve">قرارداد اختیار معامله خرید واحدهای سرمایه گذاری صندوق طلای پارسیان سررسید مهر ماه 1405 با قیمت اعمال 2,000,000 ریال                                   </t>
  </si>
  <si>
    <t xml:space="preserve">قرارداد اختیار معامله خرید واحدهای سرمایه گذاری صندوق طلای پارسیان سررسید مهر ماه 1405 با قیمت اعمال 600,000 ریال                                     </t>
  </si>
  <si>
    <t xml:space="preserve">قرارداد اختیار معامله خرید واحدهای سرمایه گذاری صندوق طلای پارسیان سررسید مهر ماه 1405 با قیمت اعمال 800,000 ریال                                     </t>
  </si>
  <si>
    <t>گسترش خودرو (تقدم)</t>
  </si>
  <si>
    <t xml:space="preserve">گواهی سپرده پیوسته شمش طلای +995                                                                                                                      </t>
  </si>
  <si>
    <t xml:space="preserve">گواهی سپرده پیوسته شمش نقره 999.9                                                                                                                     </t>
  </si>
  <si>
    <t>قرارداد اختیار معامله خرید واحدهای سرمایه گذاری صندوق طلای لوتوس سررسید دی ماه 1404 با قیمت اعمال 600،000 ریال</t>
  </si>
  <si>
    <t>قرارداد اختیار معامله خرید واحدهای سرمایه گذاری صندوق طلای لوتوس سررسید فروردین ماه 1405 با قیمت اعمال 1،300،000 ریال</t>
  </si>
  <si>
    <t>قرارداد اختیار معامله خرید واحدهای سرمایه گذاری صندوق طلای لوتوس سررسید فروردین ماه 1405 با قیمت اعمال 700،000 ریال</t>
  </si>
  <si>
    <t>قرارداد اختیار معامله خرید واحدهای سرمایه گذاری صندوق طلای پارسیان سررسید مهر ماه 1405 با قیمت اعمال 2,000,000 ریال</t>
  </si>
  <si>
    <t>قرارداد اختیار معامله خرید شمش نقره سررسید شهریور ماه 1405 با قیمت اعمال 3,500,000 ریال</t>
  </si>
  <si>
    <t>قرارداد اختیار معامله خرید شمش نقره سررسید آذر ماه 1405 با قیمت اعمال 3,300,000 ریال</t>
  </si>
  <si>
    <t>قرارداد اختیار معامله خرید شمش نقره سررسید آذر ماه 1405 با قیمت اعمال 3,900,000 ریال</t>
  </si>
  <si>
    <t>قرارداد اختیار معامله خرید واحدهای سرمایه گذاری صندوق طلای پارسیان سررسید دی ماه 1405 با قیمت اعمال 1,500,000 ریال</t>
  </si>
  <si>
    <t>قرارداد اختیار معامله خرید شمش نقره سررسید شهریور ماه 1405 با قیمت اعمال 3,000,000 ریال</t>
  </si>
  <si>
    <t>قرارداد اختیار معامله خرید واحدهای سرمایه گذاری صندوق طلای لوتوس سررسید مهر ماه 1404 با قیمت اعمال 490،000 ریال</t>
  </si>
  <si>
    <t>قرارداد اختیار معامله خرید واحدهای سرمایه گذاری صندوق طلای لوتوس سررسید فروردین ماه 1405 با قیمت اعمال 900،000 ریال</t>
  </si>
  <si>
    <t>قرارداد اختیار معامله خرید واحدهای سرمایه گذاری صندوق طلای لوتوس سررسید فروردین ماه 1405 با قیمت اعمال 1،100،000 ریال</t>
  </si>
  <si>
    <t>قرارداد اختیار معامله خرید واحدهای سرمایه گذاری صندوق طلای لوتوس سررسید فروردین ماه 1405 با قیمت اعمال 1،200،000 ریال</t>
  </si>
  <si>
    <t>قرارداد اختیار معامله خرید واحدهای سرمایه گذاری صندوق طلای پارسیان سررسید مهر ماه 1405 با قیمت اعمال 800,000 ریال</t>
  </si>
  <si>
    <t>قرارداد اختیار معامله خرید واحدهای سرمایه گذاری صندوق طلای پارسیان سررسید دی ماه 1405 با قیمت اعمال 700,000 ریال</t>
  </si>
  <si>
    <t>قرارداد اختیار معامله خرید واحدهای سرمایه گذاری صندوق طلای لوتوس سررسید دی ماه 1404 با قیمت اعمال 800،000 ریال</t>
  </si>
  <si>
    <t>قرارداد اختیار معامله خرید واحدهای سرمایه گذاری صندوق طلای پارسیان سررسید مهر ماه 1405 با قیمت اعمال 1,400,000 ریال</t>
  </si>
  <si>
    <t>قرارداد اختیار معامله خرید واحدهای سرمایه گذاری صندوق طلای پارسیان سررسید مهر ماه 1405 با قیمت اعمال 1,000,000 ریال</t>
  </si>
  <si>
    <t>قرارداد اختیار معامله خرید شمش نقره سررسید شهریور ماه 1405 با قیمت اعمال 4,500,000 ریال</t>
  </si>
  <si>
    <t>قرارداد اختیار معامله خرید شمش نقره سررسید آذر ماه 1405 با قیمت اعمال 4,200,000 ریال</t>
  </si>
  <si>
    <t>قرارداد اختیار معامله خرید واحدهای سرمایه گذاری صندوق طلای لوتوس سررسید تیر ماه 1405 با قیمت اعمال 700،000 ریال</t>
  </si>
  <si>
    <t>قرارداد اختیار معامله خرید واحدهای سرمایه گذاری صندوق طلای لوتوس سررسید فروردین ماه 1405 با قیمت اعمال 1،000،000 ریال</t>
  </si>
  <si>
    <t>قرارداد اختیار معامله خرید واحدهای سرمایه گذاری صندوق طلای لوتوس سررسید دی ماه 1404 با قیمت اعمال 500،000 ریال</t>
  </si>
  <si>
    <t>قرارداد اختیار معامله خرید واحدهای سرمایه گذاری صندوق طلای لوتوس سررسید دی ماه 1404 با قیمت اعمال 450،000 ریال</t>
  </si>
  <si>
    <t>قرارداد اختیار معامله خرید واحدهای سرمایه گذاری صندوق طلای لوتوس سررسید تیر ماه 1405 با قیمت اعمال 1،500،000 ریال</t>
  </si>
  <si>
    <t>قرارداد اختیار معامله خرید واحدهای سرمایه گذاری صندوق طلای لوتوس سررسید تیر ماه 1405 با قیمت اعمال 1،100،000 ریال</t>
  </si>
  <si>
    <t>قرارداد اختیار معامله خرید واحدهای سرمایه گذاری صندوق طلای پارسیان سررسید مهر ماه 1405 با قیمت اعمال 1,600,000 ریال</t>
  </si>
  <si>
    <t>قرارداد اختیار معامله خرید واحدهای سرمایه گذاری صندوق طلای پارسیان سررسید دی ماه 1405 با قیمت اعمال 1,900,000 ریال</t>
  </si>
  <si>
    <t>قرارداد اختیار معامله خرید شمش نقره سررسید شهریور ماه 1405 با قیمت اعمال 4,000,000 ریال</t>
  </si>
  <si>
    <t>قرارداد اختیار معامله خرید شمش نقره سررسید خرداد ماه 1405 با قیمت اعمال 3,000,000 ریال</t>
  </si>
  <si>
    <t>قرارداد اختیار معامله خرید واحدهای سرمایه گذاری صندوق طلای لوتوس سررسید مهر ماه 1404 با قیمت اعمال 460،000 ریال</t>
  </si>
  <si>
    <t>قرارداد اختیار معامله خرید واحدهای سرمایه گذاری صندوق طلای لوتوس سررسید فروردین ماه 1405 با قیمت اعمال 1،500،000 ریال</t>
  </si>
  <si>
    <t>قرارداد اختیار معامله خرید واحدهای سرمایه گذاری صندوق طلای پارسیان سررسید دی ماه 1405 با قیمت اعمال 1,300,000 ریال</t>
  </si>
  <si>
    <t>قرارداد اختیار معامله خرید واحدهای سرمایه گذاری صندوق طلای پارسیان سررسید فروردین ماه 1406 با قیمت اعمال 1,500,000 ریال</t>
  </si>
  <si>
    <t>قرارداد اختیار معامله خرید واحدهای سرمایه گذاری صندوق طلای پارسیان سررسید فروردین ماه 1406 با قیمت اعمال 1,300,000 ریال</t>
  </si>
  <si>
    <t>قرارداد اختیار معامله خرید واحدهای سرمایه گذاری صندوق طلای لوتوس سررسید دی ماه 1404 با قیمت اعمال 550،000 ریال</t>
  </si>
  <si>
    <t>قرارداد اختیار معامله خرید واحدهای سرمایه گذاری صندوق طلای لوتوس سررسید فروردین ماه 1405 با قیمت اعمال 800،000 ریال</t>
  </si>
  <si>
    <t>قرارداد اختیار معامله خرید واحدهای سرمایه گذاری صندوق طلای لوتوس سررسید دی ماه 1404 با قیمت اعمال 1،000،000 ریال</t>
  </si>
  <si>
    <t>قرارداد اختیار معامله خرید واحدهای سرمایه گذاری صندوق طلای پارسیان سررسید مهر ماه 1405 با قیمت اعمال 1,200,000 ریال</t>
  </si>
  <si>
    <t>قرارداد اختیار معامله خرید واحدهای سرمایه گذاری صندوق طلای پارسیان سررسید دی ماه 1405 با قیمت اعمال 1,100,000 ریال</t>
  </si>
  <si>
    <t>قرارداد اختیار معامله خرید شمش نقره سررسید آذر ماه 1405 با قیمت اعمال 3,000,000 ریال</t>
  </si>
  <si>
    <t>قرارداد اختیار معامله خرید شمش نقره سررسید آذر ماه 1405 با قیمت اعمال 2,700,000 ریال</t>
  </si>
  <si>
    <t>قرارداد اختیار معامله خرید شمش نقره سررسید آذر ماه 1405 با قیمت اعمال 2,400,000 ریال</t>
  </si>
  <si>
    <t>قرارداد اختیار معامله خرید واحدهای سرمایه گذاری صندوق طلای پارسیان سررسید مهر ماه 1405 با قیمت اعمال 600,000 ریال</t>
  </si>
  <si>
    <t>قرارداد اختیار معامله خرید واحدهای سرمایه گذاری صندوق طلای لوتوس سررسید دی ماه 1404 با قیمت اعمال 650،000 ریال</t>
  </si>
  <si>
    <t>قرارداد اختیار معامله خرید واحدهای سرمایه گذاری صندوق طلای لوتوس سررسید تیر ماه 1405 با قیمت اعمال 1،300،000 ریال</t>
  </si>
  <si>
    <t>قرارداد اختیار معامله خرید واحدهای سرمایه گذاری صندوق طلای لوتوس سررسید فروردین ماه 1405 با قیمت اعمال 1،400،000 ریال</t>
  </si>
  <si>
    <t>قرارداد اختیار معامله خرید واحدهای سرمایه گذاری صندوق طلای لوتوس سررسید تیر ماه 1405 با قیمت اعمال 1،900،000 ریال</t>
  </si>
  <si>
    <t>قرارداد اختیار معامله خرید واحدهای سرمایه گذاری صندوق طلای لوتوس سررسید تیر ماه 1405 با قیمت اعمال 1،700،000 ریال</t>
  </si>
  <si>
    <t>قرارداد اختیار معامله خرید واحدهای سرمایه گذاری صندوق طلای پارسیان سررسید مهر ماه 1405 با قیمت اعمال 1,800,000 ریال</t>
  </si>
  <si>
    <t>قرارداد اختیار معامله خرید شمش نقره سررسید آذر ماه 1405 با قیمت اعمال 3,600,000 ریال</t>
  </si>
  <si>
    <t>قرارداد اختیار معامله خرید واحدهای سرمایه گذاری صندوق طلای لوتوس سررسید دی ماه 1404 با قیمت اعمال 700،000 ریال</t>
  </si>
  <si>
    <t>قرارداد اختیار معامله خرید واحدهای سرمایه گذاری صندوق طلای لوتوس سررسید مهر ماه 1404 با قیمت اعمال 350،000 ریال</t>
  </si>
  <si>
    <t>قرارداد اختیار معامله خرید واحدهای سرمایه گذاری صندوق طلای لوتوس سررسید دی ماه 1404 با قیمت اعمال 900،000 ریال</t>
  </si>
  <si>
    <t>قرارداد اختیار معامله خرید واحدهای سرمایه گذاری صندوق طلای پارسیان سررسید دی ماه 1405 با قیمت اعمال 1,700,000 ریال</t>
  </si>
  <si>
    <t>قرارداد اختیار معامله خرید واحدهای سرمایه گذاری صندوق طلای لوتوس سررسید تیر ماه 1405 با قیمت اعمال 900،000 ریال</t>
  </si>
  <si>
    <t>قرارداد اختیار معامله خرید واحدهای سرمایه گذاری صندوق طلای پارسیان سررسید دی ماه 1405 با قیمت اعمال 2,100,000 ریال</t>
  </si>
  <si>
    <t>اختیار معامله خرید</t>
  </si>
  <si>
    <t>موقعیت فروش</t>
  </si>
  <si>
    <t>1405/09/28</t>
  </si>
  <si>
    <t>1405/10/27</t>
  </si>
  <si>
    <t>موقعیت خرید</t>
  </si>
  <si>
    <t>قرارداد اختیار معامله خرید واحدهای سرمایه گذاری صندوق طلای پارسیان سررسید دی ماه 1405 با قیمت اعمال 900,000 ریال</t>
  </si>
  <si>
    <t>قرارداد اختیار معامله خرید واحدهای سرمایه گذاری صندوق طلای پارسیان سررسید فروردین ماه 1406 با قیمت اعمال 1,100,000 ریال</t>
  </si>
  <si>
    <t>1406/01/28</t>
  </si>
  <si>
    <t>1405/07/25</t>
  </si>
  <si>
    <t>نماد</t>
  </si>
  <si>
    <t>SilverBar</t>
  </si>
  <si>
    <t>GoldBar</t>
  </si>
  <si>
    <t>جمع دارایی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</si>
</sst>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_-_ ;_ * #,##0\-_ ;_ * &quot;-&quot;??_-_ ;_ @_ "/>
    <numFmt numFmtId="165" formatCode="#,##0;[Red]\(#,##0\);0"/>
    <numFmt numFmtId="166" formatCode="0.00%;[Red]\(0.00%\);0%"/>
    <numFmt numFmtId="167" formatCode="_(* #,##0_);_(* \(#,##0\);_(* &quot;-&quot;??_);_(@_)"/>
  </numFmts>
  <fonts count="468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u/>
      <sz val="18"/>
      <name val="B Nazanin"/>
      <charset val="178"/>
    </font>
    <font>
      <sz val="11"/>
      <color theme="1"/>
      <name val="Calibri"/>
      <family val="2"/>
      <charset val="178"/>
      <scheme val="minor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sz val="10"/>
      <color indexed="8"/>
      <name val="B Zar"/>
      <charset val="178"/>
    </font>
    <font>
      <b/>
      <sz val="12"/>
      <color rgb="FF0062AC"/>
      <name val="B Nazanin"/>
      <charset val="178"/>
    </font>
    <font>
      <sz val="10"/>
      <color indexed="8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14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7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2" fillId="0" borderId="0" xfId="0" applyFont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2" fillId="0" borderId="0" xfId="0" applyFont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 readingOrder="2"/>
    </xf>
    <xf numFmtId="164" fontId="5" fillId="0" borderId="0" xfId="1" applyNumberFormat="1" applyFont="1"/>
    <xf numFmtId="0" fontId="3" fillId="0" borderId="0" xfId="0" applyFont="1" applyAlignment="1">
      <alignment horizontal="right" vertical="center" wrapText="1" readingOrder="2"/>
    </xf>
    <xf numFmtId="165" fontId="11" fillId="0" borderId="0" xfId="0" applyNumberFormat="1" applyFont="1"/>
    <xf numFmtId="165" fontId="12" fillId="0" borderId="0" xfId="0" applyNumberFormat="1" applyFont="1"/>
    <xf numFmtId="165" fontId="13" fillId="0" borderId="0" xfId="0" applyNumberFormat="1" applyFont="1"/>
    <xf numFmtId="165" fontId="14" fillId="0" borderId="0" xfId="0" applyNumberFormat="1" applyFont="1"/>
    <xf numFmtId="165" fontId="15" fillId="0" borderId="0" xfId="0" applyNumberFormat="1" applyFont="1"/>
    <xf numFmtId="165" fontId="16" fillId="0" borderId="0" xfId="0" applyNumberFormat="1" applyFont="1"/>
    <xf numFmtId="165" fontId="17" fillId="0" borderId="0" xfId="0" applyNumberFormat="1" applyFont="1"/>
    <xf numFmtId="165" fontId="18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165" fontId="21" fillId="0" borderId="0" xfId="0" applyNumberFormat="1" applyFont="1"/>
    <xf numFmtId="165" fontId="22" fillId="0" borderId="0" xfId="0" applyNumberFormat="1" applyFont="1"/>
    <xf numFmtId="165" fontId="23" fillId="0" borderId="0" xfId="0" applyNumberFormat="1" applyFont="1"/>
    <xf numFmtId="165" fontId="24" fillId="0" borderId="0" xfId="0" applyNumberFormat="1" applyFont="1"/>
    <xf numFmtId="165" fontId="25" fillId="0" borderId="0" xfId="0" applyNumberFormat="1" applyFont="1"/>
    <xf numFmtId="165" fontId="26" fillId="0" borderId="0" xfId="0" applyNumberFormat="1" applyFont="1"/>
    <xf numFmtId="165" fontId="27" fillId="0" borderId="0" xfId="0" applyNumberFormat="1" applyFont="1"/>
    <xf numFmtId="165" fontId="28" fillId="0" borderId="0" xfId="0" applyNumberFormat="1" applyFont="1"/>
    <xf numFmtId="165" fontId="29" fillId="0" borderId="0" xfId="0" applyNumberFormat="1" applyFont="1"/>
    <xf numFmtId="165" fontId="30" fillId="0" borderId="0" xfId="0" applyNumberFormat="1" applyFont="1"/>
    <xf numFmtId="165" fontId="31" fillId="0" borderId="0" xfId="0" applyNumberFormat="1" applyFont="1"/>
    <xf numFmtId="165" fontId="32" fillId="0" borderId="0" xfId="0" applyNumberFormat="1" applyFont="1"/>
    <xf numFmtId="165" fontId="33" fillId="0" borderId="0" xfId="0" applyNumberFormat="1" applyFont="1"/>
    <xf numFmtId="165" fontId="34" fillId="0" borderId="0" xfId="0" applyNumberFormat="1" applyFont="1"/>
    <xf numFmtId="165" fontId="35" fillId="0" borderId="0" xfId="0" applyNumberFormat="1" applyFont="1"/>
    <xf numFmtId="165" fontId="36" fillId="0" borderId="0" xfId="0" applyNumberFormat="1" applyFont="1"/>
    <xf numFmtId="165" fontId="37" fillId="0" borderId="0" xfId="0" applyNumberFormat="1" applyFont="1"/>
    <xf numFmtId="165" fontId="38" fillId="0" borderId="0" xfId="0" applyNumberFormat="1" applyFont="1"/>
    <xf numFmtId="165" fontId="39" fillId="0" borderId="0" xfId="0" applyNumberFormat="1" applyFont="1"/>
    <xf numFmtId="165" fontId="40" fillId="0" borderId="0" xfId="0" applyNumberFormat="1" applyFont="1"/>
    <xf numFmtId="165" fontId="41" fillId="0" borderId="0" xfId="0" applyNumberFormat="1" applyFont="1"/>
    <xf numFmtId="165" fontId="42" fillId="0" borderId="0" xfId="0" applyNumberFormat="1" applyFont="1"/>
    <xf numFmtId="165" fontId="43" fillId="0" borderId="0" xfId="0" applyNumberFormat="1" applyFont="1"/>
    <xf numFmtId="165" fontId="44" fillId="0" borderId="0" xfId="0" applyNumberFormat="1" applyFont="1"/>
    <xf numFmtId="165" fontId="45" fillId="0" borderId="0" xfId="0" applyNumberFormat="1" applyFont="1"/>
    <xf numFmtId="165" fontId="46" fillId="0" borderId="0" xfId="0" applyNumberFormat="1" applyFont="1"/>
    <xf numFmtId="165" fontId="47" fillId="0" borderId="0" xfId="0" applyNumberFormat="1" applyFont="1"/>
    <xf numFmtId="165" fontId="48" fillId="0" borderId="0" xfId="0" applyNumberFormat="1" applyFont="1"/>
    <xf numFmtId="165" fontId="49" fillId="0" borderId="0" xfId="0" applyNumberFormat="1" applyFont="1"/>
    <xf numFmtId="165" fontId="50" fillId="0" borderId="0" xfId="0" applyNumberFormat="1" applyFont="1"/>
    <xf numFmtId="165" fontId="51" fillId="0" borderId="0" xfId="0" applyNumberFormat="1" applyFont="1"/>
    <xf numFmtId="165" fontId="52" fillId="0" borderId="0" xfId="0" applyNumberFormat="1" applyFont="1"/>
    <xf numFmtId="165" fontId="53" fillId="0" borderId="0" xfId="0" applyNumberFormat="1" applyFont="1"/>
    <xf numFmtId="165" fontId="54" fillId="0" borderId="0" xfId="0" applyNumberFormat="1" applyFont="1"/>
    <xf numFmtId="165" fontId="55" fillId="0" borderId="0" xfId="0" applyNumberFormat="1" applyFont="1"/>
    <xf numFmtId="165" fontId="56" fillId="0" borderId="0" xfId="0" applyNumberFormat="1" applyFont="1"/>
    <xf numFmtId="165" fontId="57" fillId="0" borderId="0" xfId="0" applyNumberFormat="1" applyFont="1"/>
    <xf numFmtId="165" fontId="58" fillId="0" borderId="0" xfId="0" applyNumberFormat="1" applyFont="1"/>
    <xf numFmtId="165" fontId="59" fillId="0" borderId="0" xfId="0" applyNumberFormat="1" applyFont="1"/>
    <xf numFmtId="165" fontId="60" fillId="0" borderId="0" xfId="0" applyNumberFormat="1" applyFont="1"/>
    <xf numFmtId="165" fontId="61" fillId="0" borderId="0" xfId="0" applyNumberFormat="1" applyFont="1"/>
    <xf numFmtId="165" fontId="62" fillId="0" borderId="0" xfId="0" applyNumberFormat="1" applyFont="1"/>
    <xf numFmtId="165" fontId="63" fillId="0" borderId="0" xfId="0" applyNumberFormat="1" applyFont="1"/>
    <xf numFmtId="165" fontId="64" fillId="0" borderId="0" xfId="0" applyNumberFormat="1" applyFont="1"/>
    <xf numFmtId="165" fontId="65" fillId="0" borderId="0" xfId="0" applyNumberFormat="1" applyFont="1"/>
    <xf numFmtId="165" fontId="66" fillId="0" borderId="0" xfId="0" applyNumberFormat="1" applyFont="1"/>
    <xf numFmtId="165" fontId="67" fillId="0" borderId="0" xfId="0" applyNumberFormat="1" applyFont="1"/>
    <xf numFmtId="165" fontId="68" fillId="0" borderId="0" xfId="0" applyNumberFormat="1" applyFont="1"/>
    <xf numFmtId="165" fontId="69" fillId="0" borderId="0" xfId="0" applyNumberFormat="1" applyFont="1"/>
    <xf numFmtId="165" fontId="70" fillId="0" borderId="0" xfId="0" applyNumberFormat="1" applyFont="1"/>
    <xf numFmtId="165" fontId="71" fillId="0" borderId="0" xfId="0" applyNumberFormat="1" applyFont="1"/>
    <xf numFmtId="165" fontId="72" fillId="0" borderId="0" xfId="0" applyNumberFormat="1" applyFont="1"/>
    <xf numFmtId="165" fontId="73" fillId="0" borderId="0" xfId="0" applyNumberFormat="1" applyFont="1"/>
    <xf numFmtId="165" fontId="74" fillId="0" borderId="0" xfId="0" applyNumberFormat="1" applyFont="1"/>
    <xf numFmtId="165" fontId="75" fillId="0" borderId="0" xfId="0" applyNumberFormat="1" applyFont="1"/>
    <xf numFmtId="165" fontId="76" fillId="0" borderId="0" xfId="0" applyNumberFormat="1" applyFont="1"/>
    <xf numFmtId="165" fontId="77" fillId="0" borderId="0" xfId="0" applyNumberFormat="1" applyFont="1"/>
    <xf numFmtId="165" fontId="78" fillId="0" borderId="0" xfId="0" applyNumberFormat="1" applyFont="1"/>
    <xf numFmtId="165" fontId="79" fillId="0" borderId="0" xfId="0" applyNumberFormat="1" applyFont="1"/>
    <xf numFmtId="165" fontId="80" fillId="0" borderId="0" xfId="0" applyNumberFormat="1" applyFont="1"/>
    <xf numFmtId="165" fontId="81" fillId="0" borderId="0" xfId="0" applyNumberFormat="1" applyFont="1"/>
    <xf numFmtId="165" fontId="82" fillId="0" borderId="0" xfId="0" applyNumberFormat="1" applyFont="1"/>
    <xf numFmtId="165" fontId="83" fillId="0" borderId="0" xfId="0" applyNumberFormat="1" applyFont="1"/>
    <xf numFmtId="165" fontId="84" fillId="0" borderId="0" xfId="0" applyNumberFormat="1" applyFont="1"/>
    <xf numFmtId="165" fontId="85" fillId="0" borderId="0" xfId="0" applyNumberFormat="1" applyFont="1"/>
    <xf numFmtId="165" fontId="86" fillId="0" borderId="0" xfId="0" applyNumberFormat="1" applyFont="1"/>
    <xf numFmtId="165" fontId="87" fillId="0" borderId="0" xfId="0" applyNumberFormat="1" applyFont="1"/>
    <xf numFmtId="165" fontId="88" fillId="0" borderId="0" xfId="0" applyNumberFormat="1" applyFont="1"/>
    <xf numFmtId="165" fontId="89" fillId="0" borderId="0" xfId="0" applyNumberFormat="1" applyFont="1"/>
    <xf numFmtId="165" fontId="90" fillId="0" borderId="0" xfId="0" applyNumberFormat="1" applyFont="1"/>
    <xf numFmtId="165" fontId="91" fillId="0" borderId="0" xfId="0" applyNumberFormat="1" applyFont="1"/>
    <xf numFmtId="165" fontId="92" fillId="0" borderId="0" xfId="0" applyNumberFormat="1" applyFont="1"/>
    <xf numFmtId="165" fontId="93" fillId="0" borderId="0" xfId="0" applyNumberFormat="1" applyFont="1"/>
    <xf numFmtId="165" fontId="94" fillId="0" borderId="0" xfId="0" applyNumberFormat="1" applyFont="1"/>
    <xf numFmtId="165" fontId="95" fillId="0" borderId="0" xfId="0" applyNumberFormat="1" applyFont="1"/>
    <xf numFmtId="165" fontId="96" fillId="0" borderId="0" xfId="0" applyNumberFormat="1" applyFont="1"/>
    <xf numFmtId="165" fontId="97" fillId="0" borderId="0" xfId="0" applyNumberFormat="1" applyFont="1"/>
    <xf numFmtId="165" fontId="98" fillId="0" borderId="0" xfId="0" applyNumberFormat="1" applyFont="1"/>
    <xf numFmtId="165" fontId="99" fillId="0" borderId="0" xfId="0" applyNumberFormat="1" applyFont="1"/>
    <xf numFmtId="165" fontId="100" fillId="0" borderId="0" xfId="0" applyNumberFormat="1" applyFont="1"/>
    <xf numFmtId="165" fontId="101" fillId="0" borderId="0" xfId="0" applyNumberFormat="1" applyFont="1"/>
    <xf numFmtId="165" fontId="102" fillId="0" borderId="0" xfId="0" applyNumberFormat="1" applyFont="1"/>
    <xf numFmtId="165" fontId="103" fillId="0" borderId="0" xfId="0" applyNumberFormat="1" applyFont="1"/>
    <xf numFmtId="165" fontId="104" fillId="0" borderId="0" xfId="0" applyNumberFormat="1" applyFont="1"/>
    <xf numFmtId="165" fontId="105" fillId="0" borderId="0" xfId="0" applyNumberFormat="1" applyFont="1"/>
    <xf numFmtId="165" fontId="106" fillId="0" borderId="0" xfId="0" applyNumberFormat="1" applyFont="1"/>
    <xf numFmtId="165" fontId="107" fillId="0" borderId="0" xfId="0" applyNumberFormat="1" applyFont="1"/>
    <xf numFmtId="165" fontId="108" fillId="0" borderId="0" xfId="0" applyNumberFormat="1" applyFont="1"/>
    <xf numFmtId="165" fontId="109" fillId="0" borderId="0" xfId="0" applyNumberFormat="1" applyFont="1"/>
    <xf numFmtId="165" fontId="110" fillId="0" borderId="0" xfId="0" applyNumberFormat="1" applyFont="1"/>
    <xf numFmtId="165" fontId="111" fillId="0" borderId="0" xfId="0" applyNumberFormat="1" applyFont="1"/>
    <xf numFmtId="165" fontId="112" fillId="0" borderId="0" xfId="0" applyNumberFormat="1" applyFont="1"/>
    <xf numFmtId="165" fontId="113" fillId="0" borderId="0" xfId="0" applyNumberFormat="1" applyFont="1"/>
    <xf numFmtId="165" fontId="114" fillId="0" borderId="0" xfId="0" applyNumberFormat="1" applyFont="1"/>
    <xf numFmtId="165" fontId="115" fillId="0" borderId="0" xfId="0" applyNumberFormat="1" applyFont="1"/>
    <xf numFmtId="165" fontId="116" fillId="0" borderId="0" xfId="0" applyNumberFormat="1" applyFont="1"/>
    <xf numFmtId="165" fontId="117" fillId="0" borderId="0" xfId="0" applyNumberFormat="1" applyFont="1"/>
    <xf numFmtId="165" fontId="118" fillId="0" borderId="0" xfId="0" applyNumberFormat="1" applyFont="1"/>
    <xf numFmtId="165" fontId="119" fillId="0" borderId="0" xfId="0" applyNumberFormat="1" applyFont="1"/>
    <xf numFmtId="165" fontId="120" fillId="0" borderId="0" xfId="0" applyNumberFormat="1" applyFont="1"/>
    <xf numFmtId="165" fontId="121" fillId="0" borderId="0" xfId="0" applyNumberFormat="1" applyFont="1"/>
    <xf numFmtId="165" fontId="122" fillId="0" borderId="0" xfId="0" applyNumberFormat="1" applyFont="1"/>
    <xf numFmtId="165" fontId="123" fillId="0" borderId="0" xfId="0" applyNumberFormat="1" applyFont="1"/>
    <xf numFmtId="165" fontId="124" fillId="0" borderId="0" xfId="0" applyNumberFormat="1" applyFont="1"/>
    <xf numFmtId="165" fontId="125" fillId="0" borderId="0" xfId="0" applyNumberFormat="1" applyFont="1"/>
    <xf numFmtId="165" fontId="126" fillId="0" borderId="0" xfId="0" applyNumberFormat="1" applyFont="1"/>
    <xf numFmtId="165" fontId="127" fillId="0" borderId="0" xfId="0" applyNumberFormat="1" applyFont="1"/>
    <xf numFmtId="165" fontId="128" fillId="0" borderId="0" xfId="0" applyNumberFormat="1" applyFont="1"/>
    <xf numFmtId="165" fontId="129" fillId="0" borderId="0" xfId="0" applyNumberFormat="1" applyFont="1"/>
    <xf numFmtId="165" fontId="130" fillId="0" borderId="0" xfId="0" applyNumberFormat="1" applyFont="1"/>
    <xf numFmtId="165" fontId="131" fillId="0" borderId="0" xfId="0" applyNumberFormat="1" applyFont="1"/>
    <xf numFmtId="165" fontId="132" fillId="0" borderId="0" xfId="0" applyNumberFormat="1" applyFont="1"/>
    <xf numFmtId="165" fontId="133" fillId="0" borderId="0" xfId="0" applyNumberFormat="1" applyFont="1"/>
    <xf numFmtId="165" fontId="134" fillId="0" borderId="0" xfId="0" applyNumberFormat="1" applyFont="1"/>
    <xf numFmtId="165" fontId="135" fillId="0" borderId="0" xfId="0" applyNumberFormat="1" applyFont="1"/>
    <xf numFmtId="165" fontId="136" fillId="0" borderId="0" xfId="0" applyNumberFormat="1" applyFont="1"/>
    <xf numFmtId="165" fontId="137" fillId="0" borderId="0" xfId="0" applyNumberFormat="1" applyFont="1"/>
    <xf numFmtId="165" fontId="138" fillId="0" borderId="0" xfId="0" applyNumberFormat="1" applyFont="1"/>
    <xf numFmtId="165" fontId="139" fillId="0" borderId="0" xfId="0" applyNumberFormat="1" applyFont="1"/>
    <xf numFmtId="165" fontId="140" fillId="0" borderId="0" xfId="0" applyNumberFormat="1" applyFont="1"/>
    <xf numFmtId="165" fontId="141" fillId="0" borderId="0" xfId="0" applyNumberFormat="1" applyFont="1"/>
    <xf numFmtId="165" fontId="142" fillId="0" borderId="0" xfId="0" applyNumberFormat="1" applyFont="1"/>
    <xf numFmtId="165" fontId="143" fillId="0" borderId="0" xfId="0" applyNumberFormat="1" applyFont="1"/>
    <xf numFmtId="165" fontId="144" fillId="0" borderId="0" xfId="0" applyNumberFormat="1" applyFont="1"/>
    <xf numFmtId="165" fontId="145" fillId="0" borderId="0" xfId="0" applyNumberFormat="1" applyFont="1"/>
    <xf numFmtId="165" fontId="146" fillId="0" borderId="0" xfId="0" applyNumberFormat="1" applyFont="1"/>
    <xf numFmtId="165" fontId="147" fillId="0" borderId="0" xfId="0" applyNumberFormat="1" applyFont="1"/>
    <xf numFmtId="165" fontId="148" fillId="0" borderId="0" xfId="0" applyNumberFormat="1" applyFont="1"/>
    <xf numFmtId="165" fontId="149" fillId="0" borderId="0" xfId="0" applyNumberFormat="1" applyFont="1"/>
    <xf numFmtId="165" fontId="150" fillId="0" borderId="0" xfId="0" applyNumberFormat="1" applyFont="1"/>
    <xf numFmtId="165" fontId="151" fillId="0" borderId="0" xfId="0" applyNumberFormat="1" applyFont="1"/>
    <xf numFmtId="165" fontId="152" fillId="0" borderId="0" xfId="0" applyNumberFormat="1" applyFont="1"/>
    <xf numFmtId="165" fontId="153" fillId="0" borderId="0" xfId="0" applyNumberFormat="1" applyFont="1"/>
    <xf numFmtId="165" fontId="154" fillId="0" borderId="0" xfId="0" applyNumberFormat="1" applyFont="1"/>
    <xf numFmtId="165" fontId="155" fillId="0" borderId="0" xfId="0" applyNumberFormat="1" applyFont="1"/>
    <xf numFmtId="165" fontId="156" fillId="0" borderId="0" xfId="0" applyNumberFormat="1" applyFont="1"/>
    <xf numFmtId="165" fontId="157" fillId="0" borderId="0" xfId="0" applyNumberFormat="1" applyFont="1"/>
    <xf numFmtId="165" fontId="158" fillId="0" borderId="0" xfId="0" applyNumberFormat="1" applyFont="1"/>
    <xf numFmtId="165" fontId="159" fillId="0" borderId="0" xfId="0" applyNumberFormat="1" applyFont="1"/>
    <xf numFmtId="165" fontId="160" fillId="0" borderId="0" xfId="0" applyNumberFormat="1" applyFont="1"/>
    <xf numFmtId="165" fontId="161" fillId="0" borderId="0" xfId="0" applyNumberFormat="1" applyFont="1"/>
    <xf numFmtId="165" fontId="162" fillId="0" borderId="0" xfId="0" applyNumberFormat="1" applyFont="1"/>
    <xf numFmtId="165" fontId="163" fillId="0" borderId="0" xfId="0" applyNumberFormat="1" applyFont="1"/>
    <xf numFmtId="165" fontId="164" fillId="0" borderId="0" xfId="0" applyNumberFormat="1" applyFont="1"/>
    <xf numFmtId="165" fontId="165" fillId="0" borderId="0" xfId="0" applyNumberFormat="1" applyFont="1"/>
    <xf numFmtId="165" fontId="166" fillId="0" borderId="0" xfId="0" applyNumberFormat="1" applyFont="1"/>
    <xf numFmtId="165" fontId="167" fillId="0" borderId="0" xfId="0" applyNumberFormat="1" applyFont="1"/>
    <xf numFmtId="165" fontId="168" fillId="0" borderId="0" xfId="0" applyNumberFormat="1" applyFont="1"/>
    <xf numFmtId="165" fontId="169" fillId="0" borderId="0" xfId="0" applyNumberFormat="1" applyFont="1"/>
    <xf numFmtId="165" fontId="170" fillId="0" borderId="0" xfId="0" applyNumberFormat="1" applyFont="1"/>
    <xf numFmtId="165" fontId="171" fillId="0" borderId="0" xfId="0" applyNumberFormat="1" applyFont="1"/>
    <xf numFmtId="165" fontId="172" fillId="0" borderId="0" xfId="0" applyNumberFormat="1" applyFont="1"/>
    <xf numFmtId="165" fontId="173" fillId="0" borderId="0" xfId="0" applyNumberFormat="1" applyFont="1"/>
    <xf numFmtId="165" fontId="174" fillId="0" borderId="0" xfId="0" applyNumberFormat="1" applyFont="1"/>
    <xf numFmtId="165" fontId="175" fillId="0" borderId="0" xfId="0" applyNumberFormat="1" applyFont="1"/>
    <xf numFmtId="165" fontId="176" fillId="0" borderId="0" xfId="0" applyNumberFormat="1" applyFont="1"/>
    <xf numFmtId="165" fontId="177" fillId="0" borderId="0" xfId="0" applyNumberFormat="1" applyFont="1"/>
    <xf numFmtId="165" fontId="178" fillId="0" borderId="0" xfId="0" applyNumberFormat="1" applyFont="1"/>
    <xf numFmtId="165" fontId="179" fillId="0" borderId="0" xfId="0" applyNumberFormat="1" applyFont="1"/>
    <xf numFmtId="165" fontId="180" fillId="0" borderId="0" xfId="0" applyNumberFormat="1" applyFont="1"/>
    <xf numFmtId="165" fontId="181" fillId="0" borderId="0" xfId="0" applyNumberFormat="1" applyFont="1"/>
    <xf numFmtId="165" fontId="182" fillId="0" borderId="0" xfId="0" applyNumberFormat="1" applyFont="1"/>
    <xf numFmtId="165" fontId="183" fillId="0" borderId="0" xfId="0" applyNumberFormat="1" applyFont="1"/>
    <xf numFmtId="165" fontId="184" fillId="0" borderId="0" xfId="0" applyNumberFormat="1" applyFont="1"/>
    <xf numFmtId="165" fontId="185" fillId="0" borderId="0" xfId="0" applyNumberFormat="1" applyFont="1"/>
    <xf numFmtId="165" fontId="186" fillId="0" borderId="0" xfId="0" applyNumberFormat="1" applyFont="1"/>
    <xf numFmtId="165" fontId="187" fillId="0" borderId="0" xfId="0" applyNumberFormat="1" applyFont="1"/>
    <xf numFmtId="165" fontId="188" fillId="0" borderId="0" xfId="0" applyNumberFormat="1" applyFont="1"/>
    <xf numFmtId="165" fontId="189" fillId="0" borderId="0" xfId="0" applyNumberFormat="1" applyFont="1"/>
    <xf numFmtId="165" fontId="190" fillId="0" borderId="0" xfId="0" applyNumberFormat="1" applyFont="1"/>
    <xf numFmtId="165" fontId="191" fillId="0" borderId="0" xfId="0" applyNumberFormat="1" applyFont="1"/>
    <xf numFmtId="165" fontId="192" fillId="0" borderId="0" xfId="0" applyNumberFormat="1" applyFont="1"/>
    <xf numFmtId="165" fontId="193" fillId="0" borderId="0" xfId="0" applyNumberFormat="1" applyFont="1"/>
    <xf numFmtId="165" fontId="194" fillId="0" borderId="0" xfId="0" applyNumberFormat="1" applyFont="1"/>
    <xf numFmtId="165" fontId="195" fillId="0" borderId="0" xfId="0" applyNumberFormat="1" applyFont="1"/>
    <xf numFmtId="165" fontId="196" fillId="0" borderId="0" xfId="0" applyNumberFormat="1" applyFont="1"/>
    <xf numFmtId="165" fontId="197" fillId="0" borderId="0" xfId="0" applyNumberFormat="1" applyFont="1"/>
    <xf numFmtId="165" fontId="198" fillId="0" borderId="0" xfId="0" applyNumberFormat="1" applyFont="1"/>
    <xf numFmtId="165" fontId="199" fillId="0" borderId="0" xfId="0" applyNumberFormat="1" applyFont="1"/>
    <xf numFmtId="165" fontId="200" fillId="0" borderId="0" xfId="0" applyNumberFormat="1" applyFont="1"/>
    <xf numFmtId="165" fontId="201" fillId="0" borderId="0" xfId="0" applyNumberFormat="1" applyFont="1"/>
    <xf numFmtId="165" fontId="202" fillId="0" borderId="0" xfId="0" applyNumberFormat="1" applyFont="1"/>
    <xf numFmtId="165" fontId="203" fillId="0" borderId="0" xfId="0" applyNumberFormat="1" applyFont="1"/>
    <xf numFmtId="165" fontId="204" fillId="0" borderId="0" xfId="0" applyNumberFormat="1" applyFont="1"/>
    <xf numFmtId="165" fontId="205" fillId="0" borderId="0" xfId="0" applyNumberFormat="1" applyFont="1"/>
    <xf numFmtId="165" fontId="206" fillId="0" borderId="0" xfId="0" applyNumberFormat="1" applyFont="1"/>
    <xf numFmtId="165" fontId="207" fillId="0" borderId="0" xfId="0" applyNumberFormat="1" applyFont="1"/>
    <xf numFmtId="165" fontId="208" fillId="0" borderId="0" xfId="0" applyNumberFormat="1" applyFont="1"/>
    <xf numFmtId="165" fontId="209" fillId="0" borderId="0" xfId="0" applyNumberFormat="1" applyFont="1"/>
    <xf numFmtId="165" fontId="210" fillId="0" borderId="0" xfId="0" applyNumberFormat="1" applyFont="1"/>
    <xf numFmtId="165" fontId="211" fillId="0" borderId="0" xfId="0" applyNumberFormat="1" applyFont="1"/>
    <xf numFmtId="165" fontId="212" fillId="0" borderId="0" xfId="0" applyNumberFormat="1" applyFont="1"/>
    <xf numFmtId="165" fontId="213" fillId="0" borderId="0" xfId="0" applyNumberFormat="1" applyFont="1"/>
    <xf numFmtId="165" fontId="214" fillId="0" borderId="0" xfId="0" applyNumberFormat="1" applyFont="1"/>
    <xf numFmtId="165" fontId="215" fillId="0" borderId="0" xfId="0" applyNumberFormat="1" applyFont="1"/>
    <xf numFmtId="165" fontId="216" fillId="0" borderId="0" xfId="0" applyNumberFormat="1" applyFont="1"/>
    <xf numFmtId="165" fontId="217" fillId="0" borderId="0" xfId="0" applyNumberFormat="1" applyFont="1"/>
    <xf numFmtId="165" fontId="218" fillId="0" borderId="0" xfId="0" applyNumberFormat="1" applyFont="1"/>
    <xf numFmtId="165" fontId="219" fillId="0" borderId="0" xfId="0" applyNumberFormat="1" applyFont="1"/>
    <xf numFmtId="165" fontId="220" fillId="0" borderId="0" xfId="0" applyNumberFormat="1" applyFont="1"/>
    <xf numFmtId="165" fontId="221" fillId="0" borderId="0" xfId="0" applyNumberFormat="1" applyFont="1"/>
    <xf numFmtId="165" fontId="222" fillId="0" borderId="0" xfId="0" applyNumberFormat="1" applyFont="1"/>
    <xf numFmtId="165" fontId="223" fillId="0" borderId="0" xfId="0" applyNumberFormat="1" applyFont="1"/>
    <xf numFmtId="165" fontId="224" fillId="0" borderId="0" xfId="0" applyNumberFormat="1" applyFont="1"/>
    <xf numFmtId="165" fontId="225" fillId="0" borderId="0" xfId="0" applyNumberFormat="1" applyFont="1"/>
    <xf numFmtId="165" fontId="226" fillId="0" borderId="0" xfId="0" applyNumberFormat="1" applyFont="1"/>
    <xf numFmtId="165" fontId="227" fillId="0" borderId="0" xfId="0" applyNumberFormat="1" applyFont="1"/>
    <xf numFmtId="165" fontId="228" fillId="0" borderId="0" xfId="0" applyNumberFormat="1" applyFont="1"/>
    <xf numFmtId="165" fontId="229" fillId="0" borderId="0" xfId="0" applyNumberFormat="1" applyFont="1"/>
    <xf numFmtId="165" fontId="230" fillId="0" borderId="0" xfId="0" applyNumberFormat="1" applyFont="1"/>
    <xf numFmtId="165" fontId="231" fillId="0" borderId="0" xfId="0" applyNumberFormat="1" applyFont="1"/>
    <xf numFmtId="165" fontId="232" fillId="0" borderId="0" xfId="0" applyNumberFormat="1" applyFont="1"/>
    <xf numFmtId="165" fontId="233" fillId="0" borderId="0" xfId="0" applyNumberFormat="1" applyFont="1"/>
    <xf numFmtId="165" fontId="234" fillId="0" borderId="0" xfId="0" applyNumberFormat="1" applyFont="1"/>
    <xf numFmtId="165" fontId="235" fillId="0" borderId="0" xfId="0" applyNumberFormat="1" applyFont="1"/>
    <xf numFmtId="165" fontId="236" fillId="0" borderId="0" xfId="0" applyNumberFormat="1" applyFont="1"/>
    <xf numFmtId="165" fontId="237" fillId="0" borderId="0" xfId="0" applyNumberFormat="1" applyFont="1"/>
    <xf numFmtId="165" fontId="238" fillId="0" borderId="0" xfId="0" applyNumberFormat="1" applyFont="1"/>
    <xf numFmtId="165" fontId="239" fillId="0" borderId="0" xfId="0" applyNumberFormat="1" applyFont="1"/>
    <xf numFmtId="165" fontId="240" fillId="0" borderId="0" xfId="0" applyNumberFormat="1" applyFont="1"/>
    <xf numFmtId="165" fontId="241" fillId="0" borderId="0" xfId="0" applyNumberFormat="1" applyFont="1"/>
    <xf numFmtId="165" fontId="242" fillId="0" borderId="0" xfId="0" applyNumberFormat="1" applyFont="1"/>
    <xf numFmtId="165" fontId="243" fillId="0" borderId="0" xfId="0" applyNumberFormat="1" applyFont="1"/>
    <xf numFmtId="165" fontId="244" fillId="0" borderId="0" xfId="0" applyNumberFormat="1" applyFont="1"/>
    <xf numFmtId="165" fontId="245" fillId="0" borderId="0" xfId="0" applyNumberFormat="1" applyFont="1"/>
    <xf numFmtId="165" fontId="246" fillId="0" borderId="0" xfId="0" applyNumberFormat="1" applyFont="1"/>
    <xf numFmtId="165" fontId="247" fillId="0" borderId="0" xfId="0" applyNumberFormat="1" applyFont="1"/>
    <xf numFmtId="165" fontId="248" fillId="0" borderId="0" xfId="0" applyNumberFormat="1" applyFont="1"/>
    <xf numFmtId="165" fontId="249" fillId="0" borderId="0" xfId="0" applyNumberFormat="1" applyFont="1"/>
    <xf numFmtId="165" fontId="250" fillId="0" borderId="0" xfId="0" applyNumberFormat="1" applyFont="1"/>
    <xf numFmtId="165" fontId="251" fillId="0" borderId="0" xfId="0" applyNumberFormat="1" applyFont="1"/>
    <xf numFmtId="165" fontId="252" fillId="0" borderId="0" xfId="0" applyNumberFormat="1" applyFont="1"/>
    <xf numFmtId="165" fontId="253" fillId="0" borderId="0" xfId="0" applyNumberFormat="1" applyFont="1"/>
    <xf numFmtId="165" fontId="254" fillId="0" borderId="0" xfId="0" applyNumberFormat="1" applyFont="1"/>
    <xf numFmtId="165" fontId="255" fillId="0" borderId="0" xfId="0" applyNumberFormat="1" applyFont="1"/>
    <xf numFmtId="165" fontId="256" fillId="0" borderId="0" xfId="0" applyNumberFormat="1" applyFont="1"/>
    <xf numFmtId="165" fontId="257" fillId="0" borderId="0" xfId="0" applyNumberFormat="1" applyFont="1"/>
    <xf numFmtId="165" fontId="258" fillId="0" borderId="0" xfId="0" applyNumberFormat="1" applyFont="1"/>
    <xf numFmtId="165" fontId="259" fillId="0" borderId="0" xfId="0" applyNumberFormat="1" applyFont="1"/>
    <xf numFmtId="165" fontId="260" fillId="0" borderId="0" xfId="0" applyNumberFormat="1" applyFont="1"/>
    <xf numFmtId="165" fontId="261" fillId="0" borderId="0" xfId="0" applyNumberFormat="1" applyFont="1"/>
    <xf numFmtId="165" fontId="262" fillId="0" borderId="0" xfId="0" applyNumberFormat="1" applyFont="1"/>
    <xf numFmtId="165" fontId="263" fillId="0" borderId="0" xfId="0" applyNumberFormat="1" applyFont="1"/>
    <xf numFmtId="165" fontId="264" fillId="0" borderId="0" xfId="0" applyNumberFormat="1" applyFont="1"/>
    <xf numFmtId="165" fontId="265" fillId="0" borderId="0" xfId="0" applyNumberFormat="1" applyFont="1"/>
    <xf numFmtId="165" fontId="266" fillId="0" borderId="0" xfId="0" applyNumberFormat="1" applyFont="1"/>
    <xf numFmtId="165" fontId="267" fillId="0" borderId="0" xfId="0" applyNumberFormat="1" applyFont="1"/>
    <xf numFmtId="165" fontId="268" fillId="0" borderId="0" xfId="0" applyNumberFormat="1" applyFont="1"/>
    <xf numFmtId="165" fontId="269" fillId="0" borderId="0" xfId="0" applyNumberFormat="1" applyFont="1"/>
    <xf numFmtId="165" fontId="270" fillId="0" borderId="0" xfId="0" applyNumberFormat="1" applyFont="1"/>
    <xf numFmtId="165" fontId="271" fillId="0" borderId="0" xfId="0" applyNumberFormat="1" applyFont="1"/>
    <xf numFmtId="165" fontId="272" fillId="0" borderId="0" xfId="0" applyNumberFormat="1" applyFont="1"/>
    <xf numFmtId="165" fontId="273" fillId="0" borderId="0" xfId="0" applyNumberFormat="1" applyFont="1"/>
    <xf numFmtId="165" fontId="274" fillId="0" borderId="0" xfId="0" applyNumberFormat="1" applyFont="1"/>
    <xf numFmtId="165" fontId="275" fillId="0" borderId="0" xfId="0" applyNumberFormat="1" applyFont="1"/>
    <xf numFmtId="165" fontId="276" fillId="0" borderId="0" xfId="0" applyNumberFormat="1" applyFont="1"/>
    <xf numFmtId="165" fontId="277" fillId="0" borderId="0" xfId="0" applyNumberFormat="1" applyFont="1"/>
    <xf numFmtId="165" fontId="278" fillId="0" borderId="0" xfId="0" applyNumberFormat="1" applyFont="1"/>
    <xf numFmtId="165" fontId="279" fillId="0" borderId="0" xfId="0" applyNumberFormat="1" applyFont="1"/>
    <xf numFmtId="165" fontId="280" fillId="0" borderId="0" xfId="0" applyNumberFormat="1" applyFont="1"/>
    <xf numFmtId="165" fontId="281" fillId="0" borderId="0" xfId="0" applyNumberFormat="1" applyFont="1"/>
    <xf numFmtId="165" fontId="282" fillId="0" borderId="0" xfId="0" applyNumberFormat="1" applyFont="1"/>
    <xf numFmtId="165" fontId="283" fillId="0" borderId="0" xfId="0" applyNumberFormat="1" applyFont="1"/>
    <xf numFmtId="165" fontId="284" fillId="0" borderId="0" xfId="0" applyNumberFormat="1" applyFont="1"/>
    <xf numFmtId="165" fontId="285" fillId="0" borderId="0" xfId="0" applyNumberFormat="1" applyFont="1"/>
    <xf numFmtId="165" fontId="286" fillId="0" borderId="0" xfId="0" applyNumberFormat="1" applyFont="1"/>
    <xf numFmtId="165" fontId="287" fillId="0" borderId="0" xfId="0" applyNumberFormat="1" applyFont="1"/>
    <xf numFmtId="165" fontId="288" fillId="0" borderId="0" xfId="0" applyNumberFormat="1" applyFont="1"/>
    <xf numFmtId="165" fontId="289" fillId="0" borderId="0" xfId="0" applyNumberFormat="1" applyFont="1"/>
    <xf numFmtId="165" fontId="290" fillId="0" borderId="0" xfId="0" applyNumberFormat="1" applyFont="1"/>
    <xf numFmtId="165" fontId="291" fillId="0" borderId="0" xfId="0" applyNumberFormat="1" applyFont="1"/>
    <xf numFmtId="165" fontId="292" fillId="0" borderId="0" xfId="0" applyNumberFormat="1" applyFont="1"/>
    <xf numFmtId="165" fontId="293" fillId="0" borderId="0" xfId="0" applyNumberFormat="1" applyFont="1"/>
    <xf numFmtId="165" fontId="294" fillId="0" borderId="0" xfId="0" applyNumberFormat="1" applyFont="1"/>
    <xf numFmtId="165" fontId="295" fillId="0" borderId="0" xfId="0" applyNumberFormat="1" applyFont="1"/>
    <xf numFmtId="165" fontId="296" fillId="0" borderId="0" xfId="0" applyNumberFormat="1" applyFont="1"/>
    <xf numFmtId="165" fontId="297" fillId="0" borderId="0" xfId="0" applyNumberFormat="1" applyFont="1"/>
    <xf numFmtId="165" fontId="298" fillId="0" borderId="0" xfId="0" applyNumberFormat="1" applyFont="1"/>
    <xf numFmtId="165" fontId="299" fillId="0" borderId="0" xfId="0" applyNumberFormat="1" applyFont="1"/>
    <xf numFmtId="165" fontId="300" fillId="0" borderId="0" xfId="0" applyNumberFormat="1" applyFont="1"/>
    <xf numFmtId="165" fontId="301" fillId="0" borderId="0" xfId="0" applyNumberFormat="1" applyFont="1"/>
    <xf numFmtId="165" fontId="302" fillId="0" borderId="0" xfId="0" applyNumberFormat="1" applyFont="1"/>
    <xf numFmtId="165" fontId="303" fillId="0" borderId="0" xfId="0" applyNumberFormat="1" applyFont="1"/>
    <xf numFmtId="165" fontId="304" fillId="0" borderId="0" xfId="0" applyNumberFormat="1" applyFont="1"/>
    <xf numFmtId="165" fontId="305" fillId="0" borderId="0" xfId="0" applyNumberFormat="1" applyFont="1"/>
    <xf numFmtId="165" fontId="306" fillId="0" borderId="0" xfId="0" applyNumberFormat="1" applyFont="1"/>
    <xf numFmtId="165" fontId="307" fillId="0" borderId="0" xfId="0" applyNumberFormat="1" applyFont="1"/>
    <xf numFmtId="165" fontId="308" fillId="0" borderId="0" xfId="0" applyNumberFormat="1" applyFont="1"/>
    <xf numFmtId="165" fontId="309" fillId="0" borderId="0" xfId="0" applyNumberFormat="1" applyFont="1"/>
    <xf numFmtId="165" fontId="310" fillId="0" borderId="0" xfId="0" applyNumberFormat="1" applyFont="1"/>
    <xf numFmtId="165" fontId="311" fillId="0" borderId="0" xfId="0" applyNumberFormat="1" applyFont="1"/>
    <xf numFmtId="165" fontId="312" fillId="0" borderId="0" xfId="0" applyNumberFormat="1" applyFont="1"/>
    <xf numFmtId="165" fontId="313" fillId="0" borderId="0" xfId="0" applyNumberFormat="1" applyFont="1"/>
    <xf numFmtId="165" fontId="314" fillId="0" borderId="0" xfId="0" applyNumberFormat="1" applyFont="1"/>
    <xf numFmtId="165" fontId="315" fillId="0" borderId="0" xfId="0" applyNumberFormat="1" applyFont="1"/>
    <xf numFmtId="165" fontId="316" fillId="0" borderId="0" xfId="0" applyNumberFormat="1" applyFont="1"/>
    <xf numFmtId="165" fontId="317" fillId="0" borderId="0" xfId="0" applyNumberFormat="1" applyFont="1"/>
    <xf numFmtId="165" fontId="318" fillId="0" borderId="0" xfId="0" applyNumberFormat="1" applyFont="1"/>
    <xf numFmtId="165" fontId="319" fillId="0" borderId="0" xfId="0" applyNumberFormat="1" applyFont="1"/>
    <xf numFmtId="165" fontId="320" fillId="0" borderId="0" xfId="0" applyNumberFormat="1" applyFont="1"/>
    <xf numFmtId="165" fontId="321" fillId="0" borderId="0" xfId="0" applyNumberFormat="1" applyFont="1"/>
    <xf numFmtId="165" fontId="322" fillId="0" borderId="0" xfId="0" applyNumberFormat="1" applyFont="1"/>
    <xf numFmtId="165" fontId="323" fillId="0" borderId="0" xfId="0" applyNumberFormat="1" applyFont="1"/>
    <xf numFmtId="165" fontId="324" fillId="0" borderId="0" xfId="0" applyNumberFormat="1" applyFont="1"/>
    <xf numFmtId="165" fontId="325" fillId="0" borderId="0" xfId="0" applyNumberFormat="1" applyFont="1"/>
    <xf numFmtId="165" fontId="326" fillId="0" borderId="0" xfId="0" applyNumberFormat="1" applyFont="1"/>
    <xf numFmtId="165" fontId="327" fillId="0" borderId="0" xfId="0" applyNumberFormat="1" applyFont="1"/>
    <xf numFmtId="165" fontId="328" fillId="0" borderId="0" xfId="0" applyNumberFormat="1" applyFont="1"/>
    <xf numFmtId="165" fontId="329" fillId="0" borderId="0" xfId="0" applyNumberFormat="1" applyFont="1"/>
    <xf numFmtId="165" fontId="330" fillId="0" borderId="0" xfId="0" applyNumberFormat="1" applyFont="1"/>
    <xf numFmtId="165" fontId="331" fillId="0" borderId="0" xfId="0" applyNumberFormat="1" applyFont="1"/>
    <xf numFmtId="165" fontId="332" fillId="0" borderId="0" xfId="0" applyNumberFormat="1" applyFont="1"/>
    <xf numFmtId="165" fontId="333" fillId="0" borderId="0" xfId="0" applyNumberFormat="1" applyFont="1"/>
    <xf numFmtId="165" fontId="334" fillId="0" borderId="0" xfId="0" applyNumberFormat="1" applyFont="1"/>
    <xf numFmtId="165" fontId="335" fillId="0" borderId="0" xfId="0" applyNumberFormat="1" applyFont="1"/>
    <xf numFmtId="165" fontId="336" fillId="0" borderId="0" xfId="0" applyNumberFormat="1" applyFont="1"/>
    <xf numFmtId="165" fontId="337" fillId="0" borderId="0" xfId="0" applyNumberFormat="1" applyFont="1"/>
    <xf numFmtId="165" fontId="338" fillId="0" borderId="0" xfId="0" applyNumberFormat="1" applyFont="1"/>
    <xf numFmtId="165" fontId="339" fillId="0" borderId="0" xfId="0" applyNumberFormat="1" applyFont="1"/>
    <xf numFmtId="165" fontId="340" fillId="0" borderId="0" xfId="0" applyNumberFormat="1" applyFont="1"/>
    <xf numFmtId="165" fontId="341" fillId="0" borderId="0" xfId="0" applyNumberFormat="1" applyFont="1"/>
    <xf numFmtId="165" fontId="342" fillId="0" borderId="0" xfId="0" applyNumberFormat="1" applyFont="1"/>
    <xf numFmtId="165" fontId="343" fillId="0" borderId="0" xfId="0" applyNumberFormat="1" applyFont="1"/>
    <xf numFmtId="165" fontId="344" fillId="0" borderId="0" xfId="0" applyNumberFormat="1" applyFont="1"/>
    <xf numFmtId="165" fontId="345" fillId="0" borderId="0" xfId="0" applyNumberFormat="1" applyFont="1"/>
    <xf numFmtId="165" fontId="346" fillId="0" borderId="0" xfId="0" applyNumberFormat="1" applyFont="1"/>
    <xf numFmtId="165" fontId="347" fillId="0" borderId="0" xfId="0" applyNumberFormat="1" applyFont="1"/>
    <xf numFmtId="165" fontId="348" fillId="0" borderId="0" xfId="0" applyNumberFormat="1" applyFont="1"/>
    <xf numFmtId="165" fontId="349" fillId="0" borderId="0" xfId="0" applyNumberFormat="1" applyFont="1"/>
    <xf numFmtId="165" fontId="350" fillId="0" borderId="0" xfId="0" applyNumberFormat="1" applyFont="1"/>
    <xf numFmtId="165" fontId="351" fillId="0" borderId="0" xfId="0" applyNumberFormat="1" applyFont="1"/>
    <xf numFmtId="165" fontId="352" fillId="0" borderId="0" xfId="0" applyNumberFormat="1" applyFont="1"/>
    <xf numFmtId="165" fontId="353" fillId="0" borderId="0" xfId="0" applyNumberFormat="1" applyFont="1"/>
    <xf numFmtId="165" fontId="354" fillId="0" borderId="0" xfId="0" applyNumberFormat="1" applyFont="1"/>
    <xf numFmtId="165" fontId="355" fillId="0" borderId="0" xfId="0" applyNumberFormat="1" applyFont="1"/>
    <xf numFmtId="165" fontId="356" fillId="0" borderId="0" xfId="0" applyNumberFormat="1" applyFont="1"/>
    <xf numFmtId="165" fontId="357" fillId="0" borderId="0" xfId="0" applyNumberFormat="1" applyFont="1"/>
    <xf numFmtId="165" fontId="358" fillId="0" borderId="0" xfId="0" applyNumberFormat="1" applyFont="1"/>
    <xf numFmtId="165" fontId="359" fillId="0" borderId="0" xfId="0" applyNumberFormat="1" applyFont="1"/>
    <xf numFmtId="165" fontId="360" fillId="0" borderId="0" xfId="0" applyNumberFormat="1" applyFont="1"/>
    <xf numFmtId="165" fontId="361" fillId="0" borderId="0" xfId="0" applyNumberFormat="1" applyFont="1"/>
    <xf numFmtId="165" fontId="362" fillId="0" borderId="0" xfId="0" applyNumberFormat="1" applyFont="1"/>
    <xf numFmtId="165" fontId="363" fillId="0" borderId="0" xfId="0" applyNumberFormat="1" applyFont="1"/>
    <xf numFmtId="165" fontId="364" fillId="0" borderId="0" xfId="0" applyNumberFormat="1" applyFont="1"/>
    <xf numFmtId="165" fontId="365" fillId="0" borderId="0" xfId="0" applyNumberFormat="1" applyFont="1"/>
    <xf numFmtId="165" fontId="366" fillId="0" borderId="0" xfId="0" applyNumberFormat="1" applyFont="1"/>
    <xf numFmtId="165" fontId="367" fillId="0" borderId="0" xfId="0" applyNumberFormat="1" applyFont="1"/>
    <xf numFmtId="165" fontId="368" fillId="0" borderId="0" xfId="0" applyNumberFormat="1" applyFont="1"/>
    <xf numFmtId="165" fontId="369" fillId="0" borderId="0" xfId="0" applyNumberFormat="1" applyFont="1"/>
    <xf numFmtId="165" fontId="370" fillId="0" borderId="0" xfId="0" applyNumberFormat="1" applyFont="1"/>
    <xf numFmtId="165" fontId="371" fillId="0" borderId="0" xfId="0" applyNumberFormat="1" applyFont="1"/>
    <xf numFmtId="165" fontId="372" fillId="0" borderId="0" xfId="0" applyNumberFormat="1" applyFont="1"/>
    <xf numFmtId="165" fontId="373" fillId="0" borderId="0" xfId="0" applyNumberFormat="1" applyFont="1"/>
    <xf numFmtId="165" fontId="374" fillId="0" borderId="0" xfId="0" applyNumberFormat="1" applyFont="1"/>
    <xf numFmtId="165" fontId="375" fillId="0" borderId="0" xfId="0" applyNumberFormat="1" applyFont="1"/>
    <xf numFmtId="165" fontId="376" fillId="0" borderId="0" xfId="0" applyNumberFormat="1" applyFont="1"/>
    <xf numFmtId="165" fontId="377" fillId="0" borderId="0" xfId="0" applyNumberFormat="1" applyFont="1"/>
    <xf numFmtId="165" fontId="378" fillId="0" borderId="0" xfId="0" applyNumberFormat="1" applyFont="1"/>
    <xf numFmtId="165" fontId="379" fillId="0" borderId="0" xfId="0" applyNumberFormat="1" applyFont="1"/>
    <xf numFmtId="165" fontId="380" fillId="0" borderId="0" xfId="0" applyNumberFormat="1" applyFont="1"/>
    <xf numFmtId="165" fontId="381" fillId="0" borderId="0" xfId="0" applyNumberFormat="1" applyFont="1"/>
    <xf numFmtId="165" fontId="382" fillId="0" borderId="0" xfId="0" applyNumberFormat="1" applyFont="1"/>
    <xf numFmtId="165" fontId="383" fillId="0" borderId="0" xfId="0" applyNumberFormat="1" applyFont="1"/>
    <xf numFmtId="165" fontId="384" fillId="0" borderId="0" xfId="0" applyNumberFormat="1" applyFont="1"/>
    <xf numFmtId="165" fontId="385" fillId="0" borderId="0" xfId="0" applyNumberFormat="1" applyFont="1"/>
    <xf numFmtId="165" fontId="386" fillId="0" borderId="0" xfId="0" applyNumberFormat="1" applyFont="1"/>
    <xf numFmtId="165" fontId="387" fillId="0" borderId="0" xfId="0" applyNumberFormat="1" applyFont="1"/>
    <xf numFmtId="165" fontId="388" fillId="0" borderId="0" xfId="0" applyNumberFormat="1" applyFont="1"/>
    <xf numFmtId="165" fontId="389" fillId="0" borderId="0" xfId="0" applyNumberFormat="1" applyFont="1"/>
    <xf numFmtId="165" fontId="390" fillId="0" borderId="0" xfId="0" applyNumberFormat="1" applyFont="1"/>
    <xf numFmtId="165" fontId="391" fillId="0" borderId="0" xfId="0" applyNumberFormat="1" applyFont="1"/>
    <xf numFmtId="165" fontId="392" fillId="0" borderId="0" xfId="0" applyNumberFormat="1" applyFont="1"/>
    <xf numFmtId="165" fontId="393" fillId="0" borderId="0" xfId="0" applyNumberFormat="1" applyFont="1"/>
    <xf numFmtId="165" fontId="394" fillId="0" borderId="0" xfId="0" applyNumberFormat="1" applyFont="1"/>
    <xf numFmtId="165" fontId="395" fillId="0" borderId="0" xfId="0" applyNumberFormat="1" applyFont="1"/>
    <xf numFmtId="165" fontId="396" fillId="0" borderId="0" xfId="0" applyNumberFormat="1" applyFont="1"/>
    <xf numFmtId="165" fontId="397" fillId="0" borderId="0" xfId="0" applyNumberFormat="1" applyFont="1"/>
    <xf numFmtId="165" fontId="398" fillId="0" borderId="0" xfId="0" applyNumberFormat="1" applyFont="1"/>
    <xf numFmtId="165" fontId="399" fillId="0" borderId="0" xfId="0" applyNumberFormat="1" applyFont="1"/>
    <xf numFmtId="165" fontId="400" fillId="0" borderId="0" xfId="0" applyNumberFormat="1" applyFont="1"/>
    <xf numFmtId="165" fontId="401" fillId="0" borderId="0" xfId="0" applyNumberFormat="1" applyFont="1"/>
    <xf numFmtId="165" fontId="402" fillId="0" borderId="0" xfId="0" applyNumberFormat="1" applyFont="1"/>
    <xf numFmtId="165" fontId="403" fillId="0" borderId="0" xfId="0" applyNumberFormat="1" applyFont="1"/>
    <xf numFmtId="165" fontId="404" fillId="0" borderId="0" xfId="0" applyNumberFormat="1" applyFont="1"/>
    <xf numFmtId="165" fontId="405" fillId="0" borderId="0" xfId="0" applyNumberFormat="1" applyFont="1"/>
    <xf numFmtId="165" fontId="406" fillId="0" borderId="0" xfId="0" applyNumberFormat="1" applyFont="1"/>
    <xf numFmtId="165" fontId="407" fillId="0" borderId="0" xfId="0" applyNumberFormat="1" applyFont="1"/>
    <xf numFmtId="165" fontId="408" fillId="0" borderId="0" xfId="0" applyNumberFormat="1" applyFont="1"/>
    <xf numFmtId="165" fontId="409" fillId="0" borderId="0" xfId="0" applyNumberFormat="1" applyFont="1"/>
    <xf numFmtId="165" fontId="410" fillId="0" borderId="0" xfId="0" applyNumberFormat="1" applyFont="1"/>
    <xf numFmtId="165" fontId="411" fillId="0" borderId="0" xfId="0" applyNumberFormat="1" applyFont="1"/>
    <xf numFmtId="165" fontId="412" fillId="0" borderId="0" xfId="0" applyNumberFormat="1" applyFont="1"/>
    <xf numFmtId="165" fontId="413" fillId="0" borderId="0" xfId="0" applyNumberFormat="1" applyFont="1"/>
    <xf numFmtId="165" fontId="414" fillId="0" borderId="0" xfId="0" applyNumberFormat="1" applyFont="1"/>
    <xf numFmtId="165" fontId="415" fillId="0" borderId="0" xfId="0" applyNumberFormat="1" applyFont="1"/>
    <xf numFmtId="165" fontId="416" fillId="0" borderId="0" xfId="0" applyNumberFormat="1" applyFont="1"/>
    <xf numFmtId="165" fontId="417" fillId="0" borderId="0" xfId="0" applyNumberFormat="1" applyFont="1"/>
    <xf numFmtId="165" fontId="418" fillId="0" borderId="0" xfId="0" applyNumberFormat="1" applyFont="1"/>
    <xf numFmtId="165" fontId="419" fillId="0" borderId="0" xfId="0" applyNumberFormat="1" applyFont="1"/>
    <xf numFmtId="165" fontId="420" fillId="0" borderId="0" xfId="0" applyNumberFormat="1" applyFont="1"/>
    <xf numFmtId="165" fontId="421" fillId="0" borderId="0" xfId="0" applyNumberFormat="1" applyFont="1"/>
    <xf numFmtId="165" fontId="422" fillId="0" borderId="0" xfId="0" applyNumberFormat="1" applyFont="1"/>
    <xf numFmtId="165" fontId="423" fillId="0" borderId="0" xfId="0" applyNumberFormat="1" applyFont="1"/>
    <xf numFmtId="165" fontId="424" fillId="0" borderId="0" xfId="0" applyNumberFormat="1" applyFont="1"/>
    <xf numFmtId="165" fontId="425" fillId="0" borderId="0" xfId="0" applyNumberFormat="1" applyFont="1"/>
    <xf numFmtId="165" fontId="426" fillId="0" borderId="0" xfId="0" applyNumberFormat="1" applyFont="1"/>
    <xf numFmtId="165" fontId="427" fillId="0" borderId="0" xfId="0" applyNumberFormat="1" applyFont="1"/>
    <xf numFmtId="165" fontId="428" fillId="0" borderId="0" xfId="0" applyNumberFormat="1" applyFont="1"/>
    <xf numFmtId="165" fontId="429" fillId="0" borderId="0" xfId="0" applyNumberFormat="1" applyFont="1"/>
    <xf numFmtId="165" fontId="430" fillId="0" borderId="0" xfId="0" applyNumberFormat="1" applyFont="1"/>
    <xf numFmtId="165" fontId="431" fillId="0" borderId="0" xfId="0" applyNumberFormat="1" applyFont="1"/>
    <xf numFmtId="165" fontId="432" fillId="0" borderId="0" xfId="0" applyNumberFormat="1" applyFont="1"/>
    <xf numFmtId="165" fontId="433" fillId="0" borderId="0" xfId="0" applyNumberFormat="1" applyFont="1"/>
    <xf numFmtId="165" fontId="434" fillId="0" borderId="0" xfId="0" applyNumberFormat="1" applyFont="1"/>
    <xf numFmtId="165" fontId="435" fillId="0" borderId="0" xfId="0" applyNumberFormat="1" applyFont="1"/>
    <xf numFmtId="165" fontId="436" fillId="0" borderId="0" xfId="0" applyNumberFormat="1" applyFont="1"/>
    <xf numFmtId="165" fontId="437" fillId="0" borderId="0" xfId="0" applyNumberFormat="1" applyFont="1"/>
    <xf numFmtId="165" fontId="438" fillId="0" borderId="0" xfId="0" applyNumberFormat="1" applyFont="1"/>
    <xf numFmtId="165" fontId="439" fillId="0" borderId="0" xfId="0" applyNumberFormat="1" applyFont="1"/>
    <xf numFmtId="165" fontId="440" fillId="0" borderId="0" xfId="0" applyNumberFormat="1" applyFont="1"/>
    <xf numFmtId="165" fontId="441" fillId="0" borderId="0" xfId="0" applyNumberFormat="1" applyFont="1"/>
    <xf numFmtId="165" fontId="442" fillId="0" borderId="0" xfId="0" applyNumberFormat="1" applyFont="1"/>
    <xf numFmtId="165" fontId="443" fillId="0" borderId="0" xfId="0" applyNumberFormat="1" applyFont="1"/>
    <xf numFmtId="165" fontId="444" fillId="0" borderId="0" xfId="0" applyNumberFormat="1" applyFont="1"/>
    <xf numFmtId="165" fontId="445" fillId="0" borderId="0" xfId="0" applyNumberFormat="1" applyFont="1"/>
    <xf numFmtId="165" fontId="446" fillId="0" borderId="0" xfId="0" applyNumberFormat="1" applyFont="1"/>
    <xf numFmtId="165" fontId="447" fillId="0" borderId="0" xfId="0" applyNumberFormat="1" applyFont="1"/>
    <xf numFmtId="165" fontId="448" fillId="0" borderId="0" xfId="0" applyNumberFormat="1" applyFont="1"/>
    <xf numFmtId="165" fontId="449" fillId="0" borderId="0" xfId="0" applyNumberFormat="1" applyFont="1"/>
    <xf numFmtId="165" fontId="450" fillId="0" borderId="0" xfId="0" applyNumberFormat="1" applyFont="1"/>
    <xf numFmtId="165" fontId="451" fillId="0" borderId="0" xfId="0" applyNumberFormat="1" applyFont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0" fillId="0" borderId="0" xfId="0"/>
    <xf numFmtId="165" fontId="463" fillId="0" borderId="0" xfId="0" applyNumberFormat="1" applyFont="1"/>
    <xf numFmtId="166" fontId="463" fillId="0" borderId="0" xfId="0" applyNumberFormat="1" applyFont="1"/>
    <xf numFmtId="165" fontId="463" fillId="0" borderId="6" xfId="0" applyNumberFormat="1" applyFont="1" applyBorder="1"/>
    <xf numFmtId="0" fontId="2" fillId="0" borderId="6" xfId="0" applyFont="1" applyBorder="1"/>
    <xf numFmtId="166" fontId="463" fillId="0" borderId="6" xfId="0" applyNumberFormat="1" applyFont="1" applyBorder="1"/>
    <xf numFmtId="0" fontId="462" fillId="0" borderId="2" xfId="0" applyFont="1" applyBorder="1" applyAlignment="1">
      <alignment vertical="center" readingOrder="2"/>
    </xf>
    <xf numFmtId="0" fontId="462" fillId="0" borderId="0" xfId="0" applyFont="1" applyAlignment="1">
      <alignment vertical="center" readingOrder="2"/>
    </xf>
    <xf numFmtId="0" fontId="8" fillId="0" borderId="0" xfId="0" applyFont="1" applyAlignment="1"/>
    <xf numFmtId="0" fontId="1" fillId="0" borderId="6" xfId="0" applyFont="1" applyBorder="1" applyAlignment="1">
      <alignment horizontal="center"/>
    </xf>
    <xf numFmtId="0" fontId="463" fillId="0" borderId="0" xfId="0" applyNumberFormat="1" applyFont="1" applyAlignment="1">
      <alignment horizontal="center" vertical="center"/>
    </xf>
    <xf numFmtId="0" fontId="462" fillId="0" borderId="0" xfId="0" applyFont="1" applyAlignment="1">
      <alignment horizontal="right" vertical="center" readingOrder="2"/>
    </xf>
    <xf numFmtId="165" fontId="452" fillId="0" borderId="6" xfId="0" applyNumberFormat="1" applyFont="1" applyBorder="1"/>
    <xf numFmtId="165" fontId="453" fillId="0" borderId="6" xfId="0" applyNumberFormat="1" applyFont="1" applyBorder="1"/>
    <xf numFmtId="165" fontId="454" fillId="0" borderId="6" xfId="0" applyNumberFormat="1" applyFont="1" applyBorder="1"/>
    <xf numFmtId="165" fontId="455" fillId="0" borderId="6" xfId="0" applyNumberFormat="1" applyFont="1" applyBorder="1"/>
    <xf numFmtId="165" fontId="456" fillId="0" borderId="6" xfId="0" applyNumberFormat="1" applyFont="1" applyBorder="1"/>
    <xf numFmtId="165" fontId="457" fillId="0" borderId="6" xfId="0" applyNumberFormat="1" applyFont="1" applyBorder="1"/>
    <xf numFmtId="165" fontId="458" fillId="0" borderId="6" xfId="0" applyNumberFormat="1" applyFont="1" applyBorder="1"/>
    <xf numFmtId="165" fontId="459" fillId="0" borderId="6" xfId="0" applyNumberFormat="1" applyFont="1" applyBorder="1"/>
    <xf numFmtId="165" fontId="460" fillId="0" borderId="6" xfId="0" applyNumberFormat="1" applyFont="1" applyBorder="1"/>
    <xf numFmtId="165" fontId="461" fillId="0" borderId="6" xfId="0" applyNumberFormat="1" applyFont="1" applyBorder="1"/>
    <xf numFmtId="165" fontId="463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463" fillId="0" borderId="0" xfId="0" applyNumberFormat="1" applyFont="1" applyAlignment="1">
      <alignment horizontal="center" vertical="center"/>
    </xf>
    <xf numFmtId="0" fontId="5" fillId="0" borderId="6" xfId="0" applyFont="1" applyBorder="1"/>
    <xf numFmtId="167" fontId="5" fillId="0" borderId="0" xfId="1" applyNumberFormat="1" applyFont="1"/>
    <xf numFmtId="167" fontId="463" fillId="0" borderId="0" xfId="1" applyNumberFormat="1" applyFont="1" applyAlignment="1">
      <alignment vertical="center"/>
    </xf>
    <xf numFmtId="167" fontId="5" fillId="0" borderId="0" xfId="1" applyNumberFormat="1" applyFont="1" applyAlignment="1">
      <alignment vertical="center"/>
    </xf>
    <xf numFmtId="167" fontId="463" fillId="0" borderId="6" xfId="1" applyNumberFormat="1" applyFont="1" applyBorder="1" applyAlignment="1">
      <alignment vertical="center"/>
    </xf>
    <xf numFmtId="165" fontId="5" fillId="0" borderId="0" xfId="0" applyNumberFormat="1" applyFont="1"/>
    <xf numFmtId="0" fontId="46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465" fillId="0" borderId="0" xfId="0" applyFont="1" applyAlignment="1">
      <alignment horizontal="right" vertical="center" readingOrder="2"/>
    </xf>
    <xf numFmtId="49" fontId="466" fillId="0" borderId="0" xfId="0" applyNumberFormat="1" applyFont="1" applyAlignment="1">
      <alignment horizontal="center" vertical="center" readingOrder="2"/>
    </xf>
    <xf numFmtId="165" fontId="467" fillId="0" borderId="0" xfId="0" applyNumberFormat="1" applyFont="1"/>
    <xf numFmtId="166" fontId="467" fillId="0" borderId="0" xfId="0" applyNumberFormat="1" applyFont="1"/>
    <xf numFmtId="0" fontId="466" fillId="0" borderId="0" xfId="0" applyFont="1"/>
    <xf numFmtId="165" fontId="467" fillId="0" borderId="6" xfId="0" applyNumberFormat="1" applyFont="1" applyBorder="1"/>
    <xf numFmtId="166" fontId="467" fillId="0" borderId="6" xfId="0" applyNumberFormat="1" applyFont="1" applyBorder="1"/>
    <xf numFmtId="165" fontId="467" fillId="0" borderId="0" xfId="0" applyNumberFormat="1" applyFont="1" applyAlignment="1">
      <alignment horizontal="center" vertical="center"/>
    </xf>
    <xf numFmtId="3" fontId="2" fillId="0" borderId="0" xfId="0" applyNumberFormat="1" applyFont="1"/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463" fillId="0" borderId="0" xfId="0" applyNumberFormat="1" applyFont="1" applyFill="1"/>
    <xf numFmtId="166" fontId="463" fillId="0" borderId="0" xfId="0" applyNumberFormat="1" applyFont="1" applyFill="1"/>
    <xf numFmtId="0" fontId="2" fillId="0" borderId="0" xfId="0" applyFont="1" applyFill="1"/>
    <xf numFmtId="165" fontId="0" fillId="0" borderId="0" xfId="0" applyNumberFormat="1" applyFont="1"/>
    <xf numFmtId="165" fontId="2" fillId="0" borderId="0" xfId="0" applyNumberFormat="1" applyFont="1"/>
    <xf numFmtId="167" fontId="2" fillId="0" borderId="0" xfId="1" applyNumberFormat="1" applyFont="1"/>
    <xf numFmtId="37" fontId="9" fillId="0" borderId="0" xfId="0" applyNumberFormat="1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/>
    </xf>
    <xf numFmtId="0" fontId="462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164" fontId="3" fillId="0" borderId="2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579120</xdr:colOff>
      <xdr:row>2</xdr:row>
      <xdr:rowOff>106680</xdr:rowOff>
    </xdr:from>
    <xdr:to>
      <xdr:col>8</xdr:col>
      <xdr:colOff>589003</xdr:colOff>
      <xdr:row>12</xdr:row>
      <xdr:rowOff>167658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DB4258-1910-44AB-8CE8-9A8800DA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430272" y="106680"/>
          <a:ext cx="2457808" cy="1878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29D1-96DA-45B2-BD9E-C6286EED089B}">
  <dimension ref="A1:L16"/>
  <sheetViews>
    <sheetView showGridLines="0" rightToLeft="1" tabSelected="1" view="pageBreakPreview" zoomScale="115" zoomScaleNormal="100" zoomScaleSheetLayoutView="115" workbookViewId="0">
      <selection activeCell="R14" sqref="R14"/>
    </sheetView>
  </sheetViews>
  <sheetFormatPr defaultRowHeight="14.4" x14ac:dyDescent="0.3"/>
  <cols>
    <col min="1" max="2" width="8.88671875" style="487"/>
  </cols>
  <sheetData>
    <row r="1" spans="3:12" s="487" customFormat="1" x14ac:dyDescent="0.3"/>
    <row r="2" spans="3:12" s="487" customFormat="1" x14ac:dyDescent="0.3"/>
    <row r="14" spans="3:12" ht="29.4" x14ac:dyDescent="0.3">
      <c r="C14" s="539" t="s">
        <v>118</v>
      </c>
      <c r="D14" s="540"/>
      <c r="E14" s="540"/>
      <c r="F14" s="540"/>
      <c r="G14" s="540"/>
      <c r="H14" s="540"/>
      <c r="I14" s="540"/>
      <c r="J14" s="540"/>
      <c r="K14" s="540"/>
      <c r="L14" s="540"/>
    </row>
    <row r="15" spans="3:12" ht="29.4" x14ac:dyDescent="0.3">
      <c r="C15" s="539" t="s">
        <v>98</v>
      </c>
      <c r="D15" s="540"/>
      <c r="E15" s="540"/>
      <c r="F15" s="540"/>
      <c r="G15" s="540"/>
      <c r="H15" s="540"/>
      <c r="I15" s="540"/>
      <c r="J15" s="540"/>
      <c r="K15" s="540"/>
      <c r="L15" s="540"/>
    </row>
    <row r="16" spans="3:12" ht="29.4" x14ac:dyDescent="0.3">
      <c r="C16" s="539" t="s">
        <v>119</v>
      </c>
      <c r="D16" s="540"/>
      <c r="E16" s="540"/>
      <c r="F16" s="540"/>
      <c r="G16" s="540"/>
      <c r="H16" s="540"/>
      <c r="I16" s="540"/>
      <c r="J16" s="540"/>
      <c r="K16" s="540"/>
      <c r="L16" s="540"/>
    </row>
  </sheetData>
  <mergeCells count="3">
    <mergeCell ref="C14:L14"/>
    <mergeCell ref="C15:L15"/>
    <mergeCell ref="C16:L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2"/>
  <sheetViews>
    <sheetView rightToLeft="1" zoomScale="55" zoomScaleNormal="55" zoomScaleSheetLayoutView="110" workbookViewId="0">
      <pane ySplit="10" topLeftCell="A11" activePane="bottomLeft" state="frozen"/>
      <selection pane="bottomLeft" activeCell="T28" sqref="T28"/>
    </sheetView>
  </sheetViews>
  <sheetFormatPr defaultColWidth="9.109375" defaultRowHeight="16.2" x14ac:dyDescent="0.5"/>
  <cols>
    <col min="1" max="1" width="33.109375" style="5" customWidth="1"/>
    <col min="2" max="2" width="21.88671875" style="5" customWidth="1"/>
    <col min="3" max="3" width="20.5546875" style="5" customWidth="1"/>
    <col min="4" max="4" width="21" style="5" customWidth="1"/>
    <col min="5" max="5" width="20.44140625" style="5" customWidth="1"/>
    <col min="6" max="6" width="12.5546875" style="5" customWidth="1"/>
    <col min="7" max="8" width="21.33203125" style="5" customWidth="1"/>
    <col min="9" max="9" width="25.88671875" style="5" customWidth="1"/>
    <col min="10" max="10" width="22.44140625" style="5" customWidth="1"/>
    <col min="11" max="11" width="10.5546875" style="5" customWidth="1"/>
    <col min="12" max="16384" width="9.109375" style="5"/>
  </cols>
  <sheetData>
    <row r="1" spans="1:11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</row>
    <row r="2" spans="1:11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</row>
    <row r="3" spans="1:11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</row>
    <row r="5" spans="1:11" ht="20.399999999999999" x14ac:dyDescent="0.5">
      <c r="A5" s="551" t="s">
        <v>83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</row>
    <row r="7" spans="1:11" ht="19.5" customHeight="1" thickBot="1" x14ac:dyDescent="0.55000000000000004">
      <c r="A7" s="3"/>
      <c r="B7" s="565" t="s">
        <v>99</v>
      </c>
      <c r="C7" s="565"/>
      <c r="D7" s="565"/>
      <c r="E7" s="565"/>
      <c r="F7" s="565"/>
      <c r="G7" s="565" t="s">
        <v>120</v>
      </c>
      <c r="H7" s="565"/>
      <c r="I7" s="565"/>
      <c r="J7" s="565"/>
      <c r="K7" s="565"/>
    </row>
    <row r="8" spans="1:11" ht="19.5" customHeight="1" x14ac:dyDescent="0.5">
      <c r="A8" s="566" t="s">
        <v>78</v>
      </c>
      <c r="B8" s="568" t="s">
        <v>84</v>
      </c>
      <c r="C8" s="568" t="s">
        <v>13</v>
      </c>
      <c r="D8" s="568" t="s">
        <v>14</v>
      </c>
      <c r="E8" s="568" t="s">
        <v>2</v>
      </c>
      <c r="F8" s="568"/>
      <c r="G8" s="568" t="s">
        <v>84</v>
      </c>
      <c r="H8" s="568" t="s">
        <v>13</v>
      </c>
      <c r="I8" s="568" t="s">
        <v>14</v>
      </c>
      <c r="J8" s="568" t="s">
        <v>2</v>
      </c>
      <c r="K8" s="568"/>
    </row>
    <row r="9" spans="1:11" ht="18.75" customHeight="1" thickBot="1" x14ac:dyDescent="0.55000000000000004">
      <c r="A9" s="566"/>
      <c r="B9" s="569"/>
      <c r="C9" s="569"/>
      <c r="D9" s="569"/>
      <c r="E9" s="565"/>
      <c r="F9" s="565"/>
      <c r="G9" s="569"/>
      <c r="H9" s="569"/>
      <c r="I9" s="569"/>
      <c r="J9" s="565"/>
      <c r="K9" s="565"/>
    </row>
    <row r="10" spans="1:11" ht="28.5" customHeight="1" thickBot="1" x14ac:dyDescent="0.55000000000000004">
      <c r="A10" s="567"/>
      <c r="B10" s="20"/>
      <c r="C10" s="20"/>
      <c r="D10" s="20"/>
      <c r="E10" s="486" t="s">
        <v>6</v>
      </c>
      <c r="F10" s="486" t="s">
        <v>15</v>
      </c>
      <c r="G10" s="20"/>
      <c r="H10" s="20"/>
      <c r="I10" s="20"/>
      <c r="J10" s="486" t="s">
        <v>6</v>
      </c>
      <c r="K10" s="486" t="s">
        <v>15</v>
      </c>
    </row>
    <row r="11" spans="1:11" x14ac:dyDescent="0.5">
      <c r="A11" s="488" t="s">
        <v>170</v>
      </c>
      <c r="B11" s="488">
        <v>0</v>
      </c>
      <c r="C11" s="488">
        <v>3909594524460</v>
      </c>
      <c r="D11" s="488">
        <v>1594491724809</v>
      </c>
      <c r="E11" s="488">
        <v>5504086249269</v>
      </c>
      <c r="F11" s="489">
        <v>0.15903975935747833</v>
      </c>
      <c r="G11" s="488">
        <v>0</v>
      </c>
      <c r="H11" s="488">
        <v>15670403169775</v>
      </c>
      <c r="I11" s="488">
        <v>4659022857046</v>
      </c>
      <c r="J11" s="488">
        <v>20329426026821</v>
      </c>
      <c r="K11" s="489">
        <v>0.19313042583598453</v>
      </c>
    </row>
    <row r="12" spans="1:11" x14ac:dyDescent="0.5">
      <c r="A12" s="488" t="s">
        <v>172</v>
      </c>
      <c r="B12" s="488">
        <v>0</v>
      </c>
      <c r="C12" s="488">
        <v>-11731218781</v>
      </c>
      <c r="D12" s="488">
        <v>19154865762</v>
      </c>
      <c r="E12" s="488">
        <v>7423646981</v>
      </c>
      <c r="F12" s="489">
        <v>2.1450518322998913E-4</v>
      </c>
      <c r="G12" s="488">
        <v>0</v>
      </c>
      <c r="H12" s="488">
        <v>11708094370</v>
      </c>
      <c r="I12" s="488">
        <v>35766291580</v>
      </c>
      <c r="J12" s="488">
        <v>47474385950</v>
      </c>
      <c r="K12" s="489">
        <v>4.5100871823576701E-4</v>
      </c>
    </row>
    <row r="13" spans="1:11" x14ac:dyDescent="0.5">
      <c r="A13" s="488" t="s">
        <v>173</v>
      </c>
      <c r="B13" s="488">
        <v>0</v>
      </c>
      <c r="C13" s="488">
        <v>-48561392030</v>
      </c>
      <c r="D13" s="488">
        <v>209844199229</v>
      </c>
      <c r="E13" s="488">
        <v>161282807199</v>
      </c>
      <c r="F13" s="489">
        <v>4.6602428965996255E-3</v>
      </c>
      <c r="G13" s="488">
        <v>0</v>
      </c>
      <c r="H13" s="488">
        <v>79230190073</v>
      </c>
      <c r="I13" s="488">
        <v>1297986031882</v>
      </c>
      <c r="J13" s="488">
        <v>1377216221955</v>
      </c>
      <c r="K13" s="489">
        <v>1.3083613628022715E-2</v>
      </c>
    </row>
    <row r="14" spans="1:11" x14ac:dyDescent="0.5">
      <c r="A14" s="488" t="s">
        <v>174</v>
      </c>
      <c r="B14" s="488">
        <v>0</v>
      </c>
      <c r="C14" s="488">
        <v>3732962706786</v>
      </c>
      <c r="D14" s="488">
        <v>47929613412</v>
      </c>
      <c r="E14" s="488">
        <v>3780892320198</v>
      </c>
      <c r="F14" s="489">
        <v>0.10924832524938873</v>
      </c>
      <c r="G14" s="488">
        <v>0</v>
      </c>
      <c r="H14" s="488">
        <v>17189168734535</v>
      </c>
      <c r="I14" s="488">
        <v>6273530844251</v>
      </c>
      <c r="J14" s="488">
        <v>23462699578786</v>
      </c>
      <c r="K14" s="489">
        <v>0.22289665999101024</v>
      </c>
    </row>
    <row r="15" spans="1:11" x14ac:dyDescent="0.5">
      <c r="A15" s="488" t="s">
        <v>175</v>
      </c>
      <c r="B15" s="488">
        <v>0</v>
      </c>
      <c r="C15" s="488">
        <v>29489387958</v>
      </c>
      <c r="D15" s="488">
        <v>75220072730</v>
      </c>
      <c r="E15" s="488">
        <v>104709460688</v>
      </c>
      <c r="F15" s="489">
        <v>3.025564403625133E-3</v>
      </c>
      <c r="G15" s="488">
        <v>0</v>
      </c>
      <c r="H15" s="488">
        <v>397461744007</v>
      </c>
      <c r="I15" s="488">
        <v>187839074588</v>
      </c>
      <c r="J15" s="488">
        <v>585300818595</v>
      </c>
      <c r="K15" s="489">
        <v>5.5603830717240931E-3</v>
      </c>
    </row>
    <row r="16" spans="1:11" x14ac:dyDescent="0.5">
      <c r="A16" s="488" t="s">
        <v>176</v>
      </c>
      <c r="B16" s="488">
        <v>0</v>
      </c>
      <c r="C16" s="488">
        <v>138934979703</v>
      </c>
      <c r="D16" s="488">
        <v>41373041550</v>
      </c>
      <c r="E16" s="488">
        <v>180308021253</v>
      </c>
      <c r="F16" s="489">
        <v>5.2099736471441921E-3</v>
      </c>
      <c r="G16" s="488">
        <v>0</v>
      </c>
      <c r="H16" s="488">
        <v>273515622899</v>
      </c>
      <c r="I16" s="488">
        <v>1230419911610</v>
      </c>
      <c r="J16" s="488">
        <v>1503935534509</v>
      </c>
      <c r="K16" s="489">
        <v>1.428745257374155E-2</v>
      </c>
    </row>
    <row r="17" spans="1:11" x14ac:dyDescent="0.5">
      <c r="A17" s="488" t="s">
        <v>121</v>
      </c>
      <c r="B17" s="488">
        <v>43840000000</v>
      </c>
      <c r="C17" s="488">
        <v>-959646000</v>
      </c>
      <c r="D17" s="488">
        <v>0</v>
      </c>
      <c r="E17" s="488">
        <v>42880354000</v>
      </c>
      <c r="F17" s="489">
        <v>1.2390214964798575E-3</v>
      </c>
      <c r="G17" s="488">
        <v>418017000000</v>
      </c>
      <c r="H17" s="488">
        <v>-5005895762</v>
      </c>
      <c r="I17" s="488">
        <v>193736621</v>
      </c>
      <c r="J17" s="488">
        <v>413204840859</v>
      </c>
      <c r="K17" s="489">
        <v>3.9254638457231414E-3</v>
      </c>
    </row>
    <row r="18" spans="1:11" x14ac:dyDescent="0.5">
      <c r="A18" s="488" t="s">
        <v>122</v>
      </c>
      <c r="B18" s="488">
        <v>0</v>
      </c>
      <c r="C18" s="488">
        <v>-12330912283</v>
      </c>
      <c r="D18" s="488">
        <v>41328334691</v>
      </c>
      <c r="E18" s="488">
        <v>28997422408</v>
      </c>
      <c r="F18" s="489">
        <v>8.3787623828895431E-4</v>
      </c>
      <c r="G18" s="488">
        <v>24485000000</v>
      </c>
      <c r="H18" s="488">
        <v>76923365228</v>
      </c>
      <c r="I18" s="488">
        <v>117748115183</v>
      </c>
      <c r="J18" s="488">
        <v>219156480411</v>
      </c>
      <c r="K18" s="489">
        <v>2.0819960352373361E-3</v>
      </c>
    </row>
    <row r="19" spans="1:11" x14ac:dyDescent="0.5">
      <c r="A19" s="488" t="s">
        <v>177</v>
      </c>
      <c r="B19" s="488">
        <v>0</v>
      </c>
      <c r="C19" s="488">
        <v>-494271471335</v>
      </c>
      <c r="D19" s="488">
        <v>604222305550</v>
      </c>
      <c r="E19" s="488">
        <v>109950834215</v>
      </c>
      <c r="F19" s="489">
        <v>3.1770131176687122E-3</v>
      </c>
      <c r="G19" s="488">
        <v>0</v>
      </c>
      <c r="H19" s="488">
        <v>708782756958</v>
      </c>
      <c r="I19" s="488">
        <v>639732492220</v>
      </c>
      <c r="J19" s="488">
        <v>1348515249178</v>
      </c>
      <c r="K19" s="489">
        <v>1.281095314626509E-2</v>
      </c>
    </row>
    <row r="20" spans="1:11" x14ac:dyDescent="0.5">
      <c r="A20" s="488" t="s">
        <v>178</v>
      </c>
      <c r="B20" s="488">
        <v>0</v>
      </c>
      <c r="C20" s="488">
        <v>7225834490</v>
      </c>
      <c r="D20" s="488">
        <v>0</v>
      </c>
      <c r="E20" s="488">
        <v>7225834490</v>
      </c>
      <c r="F20" s="489">
        <v>2.0878942051447542E-4</v>
      </c>
      <c r="G20" s="488">
        <v>0</v>
      </c>
      <c r="H20" s="488">
        <v>75422753799</v>
      </c>
      <c r="I20" s="488">
        <v>0</v>
      </c>
      <c r="J20" s="488">
        <v>75422753799</v>
      </c>
      <c r="K20" s="489">
        <v>7.1651942065190241E-4</v>
      </c>
    </row>
    <row r="21" spans="1:11" x14ac:dyDescent="0.5">
      <c r="A21" s="488" t="s">
        <v>179</v>
      </c>
      <c r="B21" s="488">
        <v>0</v>
      </c>
      <c r="C21" s="488">
        <v>10101169462</v>
      </c>
      <c r="D21" s="488">
        <v>46118808851</v>
      </c>
      <c r="E21" s="488">
        <v>56219978313</v>
      </c>
      <c r="F21" s="489">
        <v>1.6244679710768807E-3</v>
      </c>
      <c r="G21" s="488">
        <v>0</v>
      </c>
      <c r="H21" s="488">
        <v>510583624475</v>
      </c>
      <c r="I21" s="488">
        <v>80554236688</v>
      </c>
      <c r="J21" s="488">
        <v>591137861163</v>
      </c>
      <c r="K21" s="489">
        <v>5.615835228380819E-3</v>
      </c>
    </row>
    <row r="22" spans="1:11" x14ac:dyDescent="0.5">
      <c r="A22" s="488" t="s">
        <v>180</v>
      </c>
      <c r="B22" s="488">
        <v>0</v>
      </c>
      <c r="C22" s="488">
        <v>110863101431</v>
      </c>
      <c r="D22" s="488">
        <v>0</v>
      </c>
      <c r="E22" s="488">
        <v>110863101431</v>
      </c>
      <c r="F22" s="489">
        <v>3.2033729441561013E-3</v>
      </c>
      <c r="G22" s="488">
        <v>0</v>
      </c>
      <c r="H22" s="488">
        <v>162675742376</v>
      </c>
      <c r="I22" s="488">
        <v>986774836496</v>
      </c>
      <c r="J22" s="488">
        <v>1149450578872</v>
      </c>
      <c r="K22" s="489">
        <v>1.091983017533734E-2</v>
      </c>
    </row>
    <row r="23" spans="1:11" x14ac:dyDescent="0.5">
      <c r="A23" s="488" t="s">
        <v>181</v>
      </c>
      <c r="B23" s="488">
        <v>0</v>
      </c>
      <c r="C23" s="488">
        <v>48241340783</v>
      </c>
      <c r="D23" s="488">
        <v>15282902124</v>
      </c>
      <c r="E23" s="488">
        <v>63524242907</v>
      </c>
      <c r="F23" s="489">
        <v>1.8355236178642816E-3</v>
      </c>
      <c r="G23" s="488">
        <v>0</v>
      </c>
      <c r="H23" s="488">
        <v>90827267037</v>
      </c>
      <c r="I23" s="488">
        <v>847287674458</v>
      </c>
      <c r="J23" s="488">
        <v>938114941495</v>
      </c>
      <c r="K23" s="489">
        <v>8.9121324869180629E-3</v>
      </c>
    </row>
    <row r="24" spans="1:11" x14ac:dyDescent="0.5">
      <c r="A24" s="488" t="s">
        <v>123</v>
      </c>
      <c r="B24" s="488">
        <v>11007128000</v>
      </c>
      <c r="C24" s="488">
        <v>-7941613779</v>
      </c>
      <c r="D24" s="488">
        <v>3866369686</v>
      </c>
      <c r="E24" s="488">
        <v>6931883907</v>
      </c>
      <c r="F24" s="489">
        <v>2.0029576182780073E-4</v>
      </c>
      <c r="G24" s="488">
        <v>11007128000</v>
      </c>
      <c r="H24" s="488">
        <v>0</v>
      </c>
      <c r="I24" s="488">
        <v>3866369686</v>
      </c>
      <c r="J24" s="488">
        <v>14873497686</v>
      </c>
      <c r="K24" s="489">
        <v>1.4129887080815431E-4</v>
      </c>
    </row>
    <row r="25" spans="1:11" x14ac:dyDescent="0.5">
      <c r="A25" s="488" t="s">
        <v>182</v>
      </c>
      <c r="B25" s="488">
        <v>0</v>
      </c>
      <c r="C25" s="488">
        <v>14094800625</v>
      </c>
      <c r="D25" s="488">
        <v>0</v>
      </c>
      <c r="E25" s="488">
        <v>14094800625</v>
      </c>
      <c r="F25" s="489">
        <v>4.0726718261170912E-4</v>
      </c>
      <c r="G25" s="488">
        <v>0</v>
      </c>
      <c r="H25" s="488">
        <v>48418190937</v>
      </c>
      <c r="I25" s="488">
        <v>172739054503</v>
      </c>
      <c r="J25" s="488">
        <v>221157245440</v>
      </c>
      <c r="K25" s="489">
        <v>2.1010033894803292E-3</v>
      </c>
    </row>
    <row r="26" spans="1:11" x14ac:dyDescent="0.5">
      <c r="A26" s="488" t="s">
        <v>183</v>
      </c>
      <c r="B26" s="488">
        <v>0</v>
      </c>
      <c r="C26" s="488">
        <v>-5407657604</v>
      </c>
      <c r="D26" s="488">
        <v>9480214682</v>
      </c>
      <c r="E26" s="488">
        <v>4072557078</v>
      </c>
      <c r="F26" s="489">
        <v>1.1767593535452613E-4</v>
      </c>
      <c r="G26" s="488">
        <v>0</v>
      </c>
      <c r="H26" s="488">
        <v>0</v>
      </c>
      <c r="I26" s="488">
        <v>21692869416</v>
      </c>
      <c r="J26" s="488">
        <v>21692869416</v>
      </c>
      <c r="K26" s="489">
        <v>2.0608319695741175E-4</v>
      </c>
    </row>
    <row r="27" spans="1:11" x14ac:dyDescent="0.5">
      <c r="A27" s="488" t="s">
        <v>184</v>
      </c>
      <c r="B27" s="488">
        <v>0</v>
      </c>
      <c r="C27" s="488">
        <v>-77552984090</v>
      </c>
      <c r="D27" s="488">
        <v>107558077683</v>
      </c>
      <c r="E27" s="488">
        <v>30005093593</v>
      </c>
      <c r="F27" s="489">
        <v>8.6699274837183122E-4</v>
      </c>
      <c r="G27" s="488">
        <v>0</v>
      </c>
      <c r="H27" s="488">
        <v>23382126353</v>
      </c>
      <c r="I27" s="488">
        <v>128469831598</v>
      </c>
      <c r="J27" s="488">
        <v>151851957951</v>
      </c>
      <c r="K27" s="489">
        <v>1.4426001631532865E-3</v>
      </c>
    </row>
    <row r="28" spans="1:11" x14ac:dyDescent="0.5">
      <c r="A28" s="488" t="s">
        <v>185</v>
      </c>
      <c r="B28" s="488">
        <v>0</v>
      </c>
      <c r="C28" s="488">
        <v>-149896304030</v>
      </c>
      <c r="D28" s="488">
        <v>267640685305</v>
      </c>
      <c r="E28" s="488">
        <v>117744381275</v>
      </c>
      <c r="F28" s="489">
        <v>3.402206509056465E-3</v>
      </c>
      <c r="G28" s="488">
        <v>0</v>
      </c>
      <c r="H28" s="488">
        <v>658433734408</v>
      </c>
      <c r="I28" s="488">
        <v>309429631528</v>
      </c>
      <c r="J28" s="488">
        <v>967863365936</v>
      </c>
      <c r="K28" s="489">
        <v>9.1947438047516334E-3</v>
      </c>
    </row>
    <row r="29" spans="1:11" x14ac:dyDescent="0.5">
      <c r="A29" s="488" t="s">
        <v>186</v>
      </c>
      <c r="B29" s="488">
        <v>0</v>
      </c>
      <c r="C29" s="488">
        <v>18249824260</v>
      </c>
      <c r="D29" s="488">
        <v>0</v>
      </c>
      <c r="E29" s="488">
        <v>18249824260</v>
      </c>
      <c r="F29" s="489">
        <v>5.2732597695251328E-4</v>
      </c>
      <c r="G29" s="488">
        <v>0</v>
      </c>
      <c r="H29" s="488">
        <v>68115360010</v>
      </c>
      <c r="I29" s="488">
        <v>0</v>
      </c>
      <c r="J29" s="488">
        <v>68115360010</v>
      </c>
      <c r="K29" s="489">
        <v>6.4709886385119048E-4</v>
      </c>
    </row>
    <row r="30" spans="1:11" x14ac:dyDescent="0.5">
      <c r="A30" s="488" t="s">
        <v>187</v>
      </c>
      <c r="B30" s="488">
        <v>0</v>
      </c>
      <c r="C30" s="488">
        <v>6260128109</v>
      </c>
      <c r="D30" s="488">
        <v>2393396023</v>
      </c>
      <c r="E30" s="488">
        <v>8653524132</v>
      </c>
      <c r="F30" s="489">
        <v>2.5004230188620182E-4</v>
      </c>
      <c r="G30" s="488">
        <v>0</v>
      </c>
      <c r="H30" s="488">
        <v>14927069894</v>
      </c>
      <c r="I30" s="488">
        <v>42689613409</v>
      </c>
      <c r="J30" s="488">
        <v>57616683303</v>
      </c>
      <c r="K30" s="489">
        <v>5.4736098141111708E-4</v>
      </c>
    </row>
    <row r="31" spans="1:11" x14ac:dyDescent="0.5">
      <c r="A31" s="488" t="s">
        <v>188</v>
      </c>
      <c r="B31" s="488">
        <v>0</v>
      </c>
      <c r="C31" s="488">
        <v>78810927750</v>
      </c>
      <c r="D31" s="488">
        <v>0</v>
      </c>
      <c r="E31" s="488">
        <v>78810927750</v>
      </c>
      <c r="F31" s="489">
        <v>2.2772301189437692E-3</v>
      </c>
      <c r="G31" s="488">
        <v>0</v>
      </c>
      <c r="H31" s="488">
        <v>207691576123</v>
      </c>
      <c r="I31" s="488">
        <v>0</v>
      </c>
      <c r="J31" s="488">
        <v>207691576123</v>
      </c>
      <c r="K31" s="489">
        <v>1.973078949020097E-3</v>
      </c>
    </row>
    <row r="32" spans="1:11" x14ac:dyDescent="0.5">
      <c r="A32" s="488" t="s">
        <v>189</v>
      </c>
      <c r="B32" s="488">
        <v>0</v>
      </c>
      <c r="C32" s="488">
        <v>885163487</v>
      </c>
      <c r="D32" s="488">
        <v>37071241</v>
      </c>
      <c r="E32" s="488">
        <v>922234728</v>
      </c>
      <c r="F32" s="489">
        <v>2.6647836274678481E-5</v>
      </c>
      <c r="G32" s="488">
        <v>0</v>
      </c>
      <c r="H32" s="488">
        <v>1453287322</v>
      </c>
      <c r="I32" s="488">
        <v>43308882</v>
      </c>
      <c r="J32" s="488">
        <v>1496596204</v>
      </c>
      <c r="K32" s="489">
        <v>1.4217728616720622E-5</v>
      </c>
    </row>
    <row r="33" spans="1:11" x14ac:dyDescent="0.5">
      <c r="A33" s="488" t="s">
        <v>190</v>
      </c>
      <c r="B33" s="488">
        <v>0</v>
      </c>
      <c r="C33" s="488">
        <v>0</v>
      </c>
      <c r="D33" s="488">
        <v>0</v>
      </c>
      <c r="E33" s="488">
        <v>0</v>
      </c>
      <c r="F33" s="489">
        <v>0</v>
      </c>
      <c r="G33" s="488">
        <v>0</v>
      </c>
      <c r="H33" s="488">
        <v>0</v>
      </c>
      <c r="I33" s="488">
        <v>195956686464</v>
      </c>
      <c r="J33" s="488">
        <v>195956686464</v>
      </c>
      <c r="K33" s="489">
        <v>1.8615969901103421E-3</v>
      </c>
    </row>
    <row r="34" spans="1:11" x14ac:dyDescent="0.5">
      <c r="A34" s="488" t="s">
        <v>191</v>
      </c>
      <c r="B34" s="488">
        <v>0</v>
      </c>
      <c r="C34" s="488">
        <v>0</v>
      </c>
      <c r="D34" s="488">
        <v>0</v>
      </c>
      <c r="E34" s="488">
        <v>0</v>
      </c>
      <c r="F34" s="489">
        <v>0</v>
      </c>
      <c r="G34" s="488">
        <v>0</v>
      </c>
      <c r="H34" s="488">
        <v>0</v>
      </c>
      <c r="I34" s="488">
        <v>1766122469</v>
      </c>
      <c r="J34" s="488">
        <v>1766122469</v>
      </c>
      <c r="K34" s="489">
        <v>1.6778239782395292E-5</v>
      </c>
    </row>
    <row r="35" spans="1:11" x14ac:dyDescent="0.5">
      <c r="A35" s="488" t="s">
        <v>124</v>
      </c>
      <c r="B35" s="488">
        <v>0</v>
      </c>
      <c r="C35" s="488">
        <v>0</v>
      </c>
      <c r="D35" s="488">
        <v>0</v>
      </c>
      <c r="E35" s="488">
        <v>0</v>
      </c>
      <c r="F35" s="489">
        <v>0</v>
      </c>
      <c r="G35" s="488">
        <v>7680000000</v>
      </c>
      <c r="H35" s="488">
        <v>0</v>
      </c>
      <c r="I35" s="488">
        <v>-4314321250</v>
      </c>
      <c r="J35" s="488">
        <v>3365678750</v>
      </c>
      <c r="K35" s="489">
        <v>3.1974093580263746E-5</v>
      </c>
    </row>
    <row r="36" spans="1:11" x14ac:dyDescent="0.5">
      <c r="A36" s="488" t="s">
        <v>192</v>
      </c>
      <c r="B36" s="488">
        <v>0</v>
      </c>
      <c r="C36" s="488">
        <v>0</v>
      </c>
      <c r="D36" s="488">
        <v>0</v>
      </c>
      <c r="E36" s="488">
        <v>0</v>
      </c>
      <c r="F36" s="489">
        <v>0</v>
      </c>
      <c r="G36" s="488">
        <v>0</v>
      </c>
      <c r="H36" s="488">
        <v>0</v>
      </c>
      <c r="I36" s="488">
        <v>3283449336</v>
      </c>
      <c r="J36" s="488">
        <v>3283449336</v>
      </c>
      <c r="K36" s="489">
        <v>3.1192910593537445E-5</v>
      </c>
    </row>
    <row r="37" spans="1:11" x14ac:dyDescent="0.5">
      <c r="A37" s="488" t="s">
        <v>193</v>
      </c>
      <c r="B37" s="488">
        <v>0</v>
      </c>
      <c r="C37" s="488">
        <v>0</v>
      </c>
      <c r="D37" s="488">
        <v>0</v>
      </c>
      <c r="E37" s="488">
        <v>0</v>
      </c>
      <c r="F37" s="489">
        <v>0</v>
      </c>
      <c r="G37" s="488">
        <v>0</v>
      </c>
      <c r="H37" s="488">
        <v>0</v>
      </c>
      <c r="I37" s="488">
        <v>18401595925</v>
      </c>
      <c r="J37" s="488">
        <v>18401595925</v>
      </c>
      <c r="K37" s="489">
        <v>1.748159565532361E-4</v>
      </c>
    </row>
    <row r="38" spans="1:11" x14ac:dyDescent="0.5">
      <c r="A38" s="488" t="s">
        <v>194</v>
      </c>
      <c r="B38" s="488">
        <v>0</v>
      </c>
      <c r="C38" s="488">
        <v>0</v>
      </c>
      <c r="D38" s="488">
        <v>0</v>
      </c>
      <c r="E38" s="488">
        <v>0</v>
      </c>
      <c r="F38" s="489">
        <v>0</v>
      </c>
      <c r="G38" s="488">
        <v>0</v>
      </c>
      <c r="H38" s="488">
        <v>0</v>
      </c>
      <c r="I38" s="488">
        <v>19989565830</v>
      </c>
      <c r="J38" s="488">
        <v>19989565830</v>
      </c>
      <c r="K38" s="489">
        <v>1.8990173927837365E-4</v>
      </c>
    </row>
    <row r="39" spans="1:11" x14ac:dyDescent="0.5">
      <c r="A39" s="488" t="s">
        <v>195</v>
      </c>
      <c r="B39" s="488">
        <v>0</v>
      </c>
      <c r="C39" s="488">
        <v>0</v>
      </c>
      <c r="D39" s="488">
        <v>0</v>
      </c>
      <c r="E39" s="488">
        <v>0</v>
      </c>
      <c r="F39" s="489">
        <v>0</v>
      </c>
      <c r="G39" s="488">
        <v>0</v>
      </c>
      <c r="H39" s="488">
        <v>0</v>
      </c>
      <c r="I39" s="488">
        <v>132812895</v>
      </c>
      <c r="J39" s="488">
        <v>132812895</v>
      </c>
      <c r="K39" s="489">
        <v>1.2617282423035007E-6</v>
      </c>
    </row>
    <row r="40" spans="1:11" x14ac:dyDescent="0.5">
      <c r="A40" s="488" t="s">
        <v>196</v>
      </c>
      <c r="B40" s="488">
        <v>0</v>
      </c>
      <c r="C40" s="488">
        <v>0</v>
      </c>
      <c r="D40" s="488">
        <v>0</v>
      </c>
      <c r="E40" s="488">
        <v>0</v>
      </c>
      <c r="F40" s="489">
        <v>0</v>
      </c>
      <c r="G40" s="488">
        <v>0</v>
      </c>
      <c r="H40" s="488">
        <v>0</v>
      </c>
      <c r="I40" s="488">
        <v>19566841086</v>
      </c>
      <c r="J40" s="488">
        <v>19566841086</v>
      </c>
      <c r="K40" s="489">
        <v>1.8588583594138732E-4</v>
      </c>
    </row>
    <row r="41" spans="1:11" ht="16.8" thickBot="1" x14ac:dyDescent="0.55000000000000004">
      <c r="A41" s="488" t="s">
        <v>2</v>
      </c>
      <c r="B41" s="490">
        <f t="shared" ref="B41:K41" si="0">SUM(B11:B40)</f>
        <v>54847128000</v>
      </c>
      <c r="C41" s="490">
        <f t="shared" si="0"/>
        <v>7297060689372</v>
      </c>
      <c r="D41" s="490">
        <f t="shared" si="0"/>
        <v>3085941683328</v>
      </c>
      <c r="E41" s="490">
        <f t="shared" si="0"/>
        <v>10437849500700</v>
      </c>
      <c r="F41" s="492">
        <f t="shared" si="0"/>
        <v>0.30160011991479468</v>
      </c>
      <c r="G41" s="490">
        <f t="shared" si="0"/>
        <v>461189128000</v>
      </c>
      <c r="H41" s="490">
        <f t="shared" si="0"/>
        <v>36264118514817</v>
      </c>
      <c r="I41" s="490">
        <f t="shared" si="0"/>
        <v>17290569534400</v>
      </c>
      <c r="J41" s="490">
        <f t="shared" si="0"/>
        <v>54015877177217</v>
      </c>
      <c r="K41" s="492">
        <f t="shared" si="0"/>
        <v>0.51315316759936436</v>
      </c>
    </row>
    <row r="42" spans="1:11" ht="16.8" thickTop="1" x14ac:dyDescent="0.5"/>
  </sheetData>
  <mergeCells count="15">
    <mergeCell ref="A1:K1"/>
    <mergeCell ref="A2:K2"/>
    <mergeCell ref="A3:K3"/>
    <mergeCell ref="A5:K5"/>
    <mergeCell ref="B7:F7"/>
    <mergeCell ref="G7:K7"/>
    <mergeCell ref="G8:G9"/>
    <mergeCell ref="H8:H9"/>
    <mergeCell ref="I8:I9"/>
    <mergeCell ref="J8:K9"/>
    <mergeCell ref="A8:A10"/>
    <mergeCell ref="B8:B9"/>
    <mergeCell ref="C8:C9"/>
    <mergeCell ref="D8:D9"/>
    <mergeCell ref="E8:F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1"/>
  <sheetViews>
    <sheetView rightToLeft="1" zoomScale="70" zoomScaleNormal="70" zoomScaleSheetLayoutView="90" workbookViewId="0">
      <pane ySplit="9" topLeftCell="A40" activePane="bottomLeft" state="frozen"/>
      <selection pane="bottomLeft" activeCell="F11" sqref="F11"/>
    </sheetView>
  </sheetViews>
  <sheetFormatPr defaultColWidth="9.109375" defaultRowHeight="16.8" x14ac:dyDescent="0.5"/>
  <cols>
    <col min="1" max="1" width="29.6640625" style="7" customWidth="1"/>
    <col min="2" max="3" width="20.88671875" style="7" customWidth="1"/>
    <col min="4" max="4" width="18" style="7" customWidth="1"/>
    <col min="5" max="5" width="17.109375" style="7" customWidth="1"/>
    <col min="6" max="6" width="16.33203125" style="7" customWidth="1"/>
    <col min="7" max="8" width="15.44140625" style="7" customWidth="1"/>
    <col min="9" max="9" width="17.6640625" style="7" customWidth="1"/>
    <col min="10" max="10" width="15.33203125" style="7" customWidth="1"/>
    <col min="11" max="11" width="16" style="7" customWidth="1"/>
    <col min="12" max="16384" width="9.109375" style="7"/>
  </cols>
  <sheetData>
    <row r="1" spans="1:11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</row>
    <row r="2" spans="1:11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</row>
    <row r="3" spans="1:11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</row>
    <row r="4" spans="1:11" ht="25.2" x14ac:dyDescent="0.5">
      <c r="A4" s="570" t="s">
        <v>82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</row>
    <row r="6" spans="1:11" ht="19.5" customHeight="1" thickBot="1" x14ac:dyDescent="0.55000000000000004">
      <c r="A6" s="6"/>
      <c r="B6" s="6"/>
      <c r="C6" s="565" t="s">
        <v>99</v>
      </c>
      <c r="D6" s="565"/>
      <c r="E6" s="565"/>
      <c r="F6" s="565"/>
      <c r="G6" s="9"/>
      <c r="H6" s="565" t="s">
        <v>120</v>
      </c>
      <c r="I6" s="565"/>
      <c r="J6" s="565"/>
      <c r="K6" s="565"/>
    </row>
    <row r="7" spans="1:11" ht="20.25" customHeight="1" x14ac:dyDescent="0.5">
      <c r="A7" s="571"/>
      <c r="B7" s="568" t="s">
        <v>16</v>
      </c>
      <c r="C7" s="568" t="s">
        <v>110</v>
      </c>
      <c r="D7" s="568" t="s">
        <v>13</v>
      </c>
      <c r="E7" s="568" t="s">
        <v>14</v>
      </c>
      <c r="F7" s="568" t="s">
        <v>2</v>
      </c>
      <c r="G7" s="568" t="s">
        <v>16</v>
      </c>
      <c r="H7" s="568" t="s">
        <v>110</v>
      </c>
      <c r="I7" s="568" t="s">
        <v>13</v>
      </c>
      <c r="J7" s="568" t="s">
        <v>14</v>
      </c>
      <c r="K7" s="568" t="s">
        <v>2</v>
      </c>
    </row>
    <row r="8" spans="1:11" ht="20.25" customHeight="1" x14ac:dyDescent="0.5">
      <c r="A8" s="572"/>
      <c r="B8" s="569"/>
      <c r="C8" s="569"/>
      <c r="D8" s="569"/>
      <c r="E8" s="569"/>
      <c r="F8" s="569"/>
      <c r="G8" s="569"/>
      <c r="H8" s="569"/>
      <c r="I8" s="569"/>
      <c r="J8" s="569"/>
      <c r="K8" s="569"/>
    </row>
    <row r="9" spans="1:11" ht="18" thickBot="1" x14ac:dyDescent="0.55000000000000004">
      <c r="A9" s="572"/>
      <c r="B9" s="19"/>
      <c r="C9" s="19"/>
      <c r="D9" s="19"/>
      <c r="E9" s="19"/>
      <c r="F9" s="565"/>
      <c r="G9" s="19"/>
      <c r="H9" s="19"/>
      <c r="I9" s="19"/>
      <c r="J9" s="19"/>
      <c r="K9" s="565"/>
    </row>
    <row r="10" spans="1:11" ht="18.600000000000001" x14ac:dyDescent="0.65">
      <c r="A10" s="30" t="s">
        <v>198</v>
      </c>
      <c r="B10" s="31">
        <v>153330196</v>
      </c>
      <c r="C10" s="32">
        <v>0</v>
      </c>
      <c r="D10" s="33">
        <v>10892097</v>
      </c>
      <c r="E10" s="34">
        <v>0</v>
      </c>
      <c r="F10" s="35">
        <v>164222293</v>
      </c>
      <c r="G10" s="36">
        <v>1493999665</v>
      </c>
      <c r="H10" s="37">
        <v>0</v>
      </c>
      <c r="I10" s="38">
        <v>-205683653</v>
      </c>
      <c r="J10" s="39">
        <v>0</v>
      </c>
      <c r="K10" s="40">
        <v>1288316012</v>
      </c>
    </row>
    <row r="11" spans="1:11" ht="18.600000000000001" x14ac:dyDescent="0.65">
      <c r="A11" s="41" t="s">
        <v>199</v>
      </c>
      <c r="B11" s="42">
        <v>95277488</v>
      </c>
      <c r="C11" s="43">
        <v>0</v>
      </c>
      <c r="D11" s="44">
        <v>109420612</v>
      </c>
      <c r="E11" s="45">
        <v>0</v>
      </c>
      <c r="F11" s="46">
        <v>204698100</v>
      </c>
      <c r="G11" s="47">
        <v>431252741</v>
      </c>
      <c r="H11" s="48">
        <v>0</v>
      </c>
      <c r="I11" s="49">
        <v>-16379388</v>
      </c>
      <c r="J11" s="50">
        <v>0</v>
      </c>
      <c r="K11" s="51">
        <v>414873353</v>
      </c>
    </row>
    <row r="12" spans="1:11" ht="18.600000000000001" x14ac:dyDescent="0.65">
      <c r="A12" s="52" t="s">
        <v>200</v>
      </c>
      <c r="B12" s="53">
        <v>104852470</v>
      </c>
      <c r="C12" s="54">
        <v>0</v>
      </c>
      <c r="D12" s="55">
        <v>-85438013</v>
      </c>
      <c r="E12" s="56">
        <v>0</v>
      </c>
      <c r="F12" s="57">
        <v>19414457</v>
      </c>
      <c r="G12" s="58">
        <v>104852470</v>
      </c>
      <c r="H12" s="59">
        <v>0</v>
      </c>
      <c r="I12" s="60">
        <v>-91165513</v>
      </c>
      <c r="J12" s="61">
        <v>0</v>
      </c>
      <c r="K12" s="62">
        <v>13686957</v>
      </c>
    </row>
    <row r="13" spans="1:11" ht="18.600000000000001" x14ac:dyDescent="0.65">
      <c r="A13" s="63" t="s">
        <v>201</v>
      </c>
      <c r="B13" s="64">
        <v>6</v>
      </c>
      <c r="C13" s="65">
        <v>0</v>
      </c>
      <c r="D13" s="66">
        <v>0</v>
      </c>
      <c r="E13" s="67">
        <v>0</v>
      </c>
      <c r="F13" s="68">
        <v>6</v>
      </c>
      <c r="G13" s="69">
        <v>5615766889</v>
      </c>
      <c r="H13" s="70">
        <v>0</v>
      </c>
      <c r="I13" s="71">
        <v>0</v>
      </c>
      <c r="J13" s="72">
        <v>-3303925625</v>
      </c>
      <c r="K13" s="73">
        <v>2311841264</v>
      </c>
    </row>
    <row r="14" spans="1:11" ht="18.600000000000001" x14ac:dyDescent="0.65">
      <c r="A14" s="74" t="s">
        <v>202</v>
      </c>
      <c r="B14" s="75">
        <v>301804110</v>
      </c>
      <c r="C14" s="76">
        <v>0</v>
      </c>
      <c r="D14" s="77">
        <v>0</v>
      </c>
      <c r="E14" s="78">
        <v>0</v>
      </c>
      <c r="F14" s="79">
        <v>301804110</v>
      </c>
      <c r="G14" s="80">
        <v>3909141049</v>
      </c>
      <c r="H14" s="81">
        <v>0</v>
      </c>
      <c r="I14" s="82">
        <v>-349993789</v>
      </c>
      <c r="J14" s="83">
        <v>-417276326</v>
      </c>
      <c r="K14" s="84">
        <v>3141870934</v>
      </c>
    </row>
    <row r="15" spans="1:11" ht="18.600000000000001" x14ac:dyDescent="0.65">
      <c r="A15" s="85" t="s">
        <v>203</v>
      </c>
      <c r="B15" s="86">
        <v>0</v>
      </c>
      <c r="C15" s="87">
        <v>0</v>
      </c>
      <c r="D15" s="88">
        <v>0</v>
      </c>
      <c r="E15" s="89">
        <v>0</v>
      </c>
      <c r="F15" s="90">
        <v>0</v>
      </c>
      <c r="G15" s="91">
        <v>392992623</v>
      </c>
      <c r="H15" s="92">
        <v>0</v>
      </c>
      <c r="I15" s="93">
        <v>0</v>
      </c>
      <c r="J15" s="94">
        <v>296592500</v>
      </c>
      <c r="K15" s="95">
        <v>689585123</v>
      </c>
    </row>
    <row r="16" spans="1:11" ht="18.600000000000001" x14ac:dyDescent="0.65">
      <c r="A16" s="96" t="s">
        <v>204</v>
      </c>
      <c r="B16" s="97">
        <v>0</v>
      </c>
      <c r="C16" s="98">
        <v>0</v>
      </c>
      <c r="D16" s="99">
        <v>0</v>
      </c>
      <c r="E16" s="100">
        <v>0</v>
      </c>
      <c r="F16" s="101">
        <v>0</v>
      </c>
      <c r="G16" s="102">
        <v>205505862</v>
      </c>
      <c r="H16" s="103">
        <v>0</v>
      </c>
      <c r="I16" s="104">
        <v>0</v>
      </c>
      <c r="J16" s="105">
        <v>54047750</v>
      </c>
      <c r="K16" s="106">
        <v>259553612</v>
      </c>
    </row>
    <row r="17" spans="1:11" ht="18.600000000000001" x14ac:dyDescent="0.65">
      <c r="A17" s="107" t="s">
        <v>205</v>
      </c>
      <c r="B17" s="108">
        <v>3677831507</v>
      </c>
      <c r="C17" s="109">
        <v>0</v>
      </c>
      <c r="D17" s="110">
        <v>5630914625</v>
      </c>
      <c r="E17" s="111">
        <v>0</v>
      </c>
      <c r="F17" s="112">
        <v>9308746132</v>
      </c>
      <c r="G17" s="113">
        <v>39974129180</v>
      </c>
      <c r="H17" s="114">
        <v>0</v>
      </c>
      <c r="I17" s="115">
        <v>-18367359990</v>
      </c>
      <c r="J17" s="116">
        <v>0</v>
      </c>
      <c r="K17" s="117">
        <v>21606769190</v>
      </c>
    </row>
    <row r="18" spans="1:11" ht="18.600000000000001" x14ac:dyDescent="0.65">
      <c r="A18" s="118" t="s">
        <v>206</v>
      </c>
      <c r="B18" s="119">
        <v>201447177</v>
      </c>
      <c r="C18" s="120">
        <v>0</v>
      </c>
      <c r="D18" s="121">
        <v>0</v>
      </c>
      <c r="E18" s="122">
        <v>0</v>
      </c>
      <c r="F18" s="123">
        <v>201447177</v>
      </c>
      <c r="G18" s="124">
        <v>1649648581</v>
      </c>
      <c r="H18" s="125">
        <v>0</v>
      </c>
      <c r="I18" s="126">
        <v>-994363375</v>
      </c>
      <c r="J18" s="127">
        <v>0</v>
      </c>
      <c r="K18" s="128">
        <v>655285206</v>
      </c>
    </row>
    <row r="19" spans="1:11" ht="18.600000000000001" x14ac:dyDescent="0.65">
      <c r="A19" s="129" t="s">
        <v>207</v>
      </c>
      <c r="B19" s="130">
        <v>0</v>
      </c>
      <c r="C19" s="131">
        <v>0</v>
      </c>
      <c r="D19" s="132">
        <v>0</v>
      </c>
      <c r="E19" s="133">
        <v>0</v>
      </c>
      <c r="F19" s="134">
        <v>0</v>
      </c>
      <c r="G19" s="135">
        <v>772703678</v>
      </c>
      <c r="H19" s="136">
        <v>0</v>
      </c>
      <c r="I19" s="137">
        <v>0</v>
      </c>
      <c r="J19" s="138">
        <v>327992875</v>
      </c>
      <c r="K19" s="139">
        <v>1100696553</v>
      </c>
    </row>
    <row r="20" spans="1:11" ht="18.600000000000001" x14ac:dyDescent="0.65">
      <c r="A20" s="140" t="s">
        <v>208</v>
      </c>
      <c r="B20" s="141">
        <v>0</v>
      </c>
      <c r="C20" s="142">
        <v>0</v>
      </c>
      <c r="D20" s="143">
        <v>0</v>
      </c>
      <c r="E20" s="144">
        <v>0</v>
      </c>
      <c r="F20" s="145">
        <v>0</v>
      </c>
      <c r="G20" s="146">
        <v>467165390</v>
      </c>
      <c r="H20" s="147">
        <v>0</v>
      </c>
      <c r="I20" s="148">
        <v>0</v>
      </c>
      <c r="J20" s="149">
        <v>246245625</v>
      </c>
      <c r="K20" s="150">
        <v>713411015</v>
      </c>
    </row>
    <row r="21" spans="1:11" ht="18.600000000000001" x14ac:dyDescent="0.65">
      <c r="A21" s="151" t="s">
        <v>209</v>
      </c>
      <c r="B21" s="152">
        <v>106446755</v>
      </c>
      <c r="C21" s="153">
        <v>0</v>
      </c>
      <c r="D21" s="154">
        <v>6495287</v>
      </c>
      <c r="E21" s="155">
        <v>0</v>
      </c>
      <c r="F21" s="156">
        <v>112942042</v>
      </c>
      <c r="G21" s="157">
        <v>714578141</v>
      </c>
      <c r="H21" s="158">
        <v>0</v>
      </c>
      <c r="I21" s="159">
        <v>4003637</v>
      </c>
      <c r="J21" s="160">
        <v>153717875</v>
      </c>
      <c r="K21" s="161">
        <v>872299653</v>
      </c>
    </row>
    <row r="22" spans="1:11" ht="18.600000000000001" x14ac:dyDescent="0.65">
      <c r="A22" s="162" t="s">
        <v>210</v>
      </c>
      <c r="B22" s="163">
        <v>-1</v>
      </c>
      <c r="C22" s="164">
        <v>0</v>
      </c>
      <c r="D22" s="165">
        <v>0</v>
      </c>
      <c r="E22" s="166">
        <v>0</v>
      </c>
      <c r="F22" s="167">
        <v>-1</v>
      </c>
      <c r="G22" s="168">
        <v>458914613</v>
      </c>
      <c r="H22" s="169">
        <v>0</v>
      </c>
      <c r="I22" s="170">
        <v>0</v>
      </c>
      <c r="J22" s="171">
        <v>283366250</v>
      </c>
      <c r="K22" s="172">
        <v>742280863</v>
      </c>
    </row>
    <row r="23" spans="1:11" ht="18.600000000000001" x14ac:dyDescent="0.65">
      <c r="A23" s="173" t="s">
        <v>211</v>
      </c>
      <c r="B23" s="174">
        <v>197544829</v>
      </c>
      <c r="C23" s="175">
        <v>0</v>
      </c>
      <c r="D23" s="176">
        <v>0</v>
      </c>
      <c r="E23" s="177">
        <v>0</v>
      </c>
      <c r="F23" s="178">
        <v>197544829</v>
      </c>
      <c r="G23" s="179">
        <v>2297046225</v>
      </c>
      <c r="H23" s="180">
        <v>0</v>
      </c>
      <c r="I23" s="181">
        <v>-149891250</v>
      </c>
      <c r="J23" s="182">
        <v>0</v>
      </c>
      <c r="K23" s="183">
        <v>2147154975</v>
      </c>
    </row>
    <row r="24" spans="1:11" ht="18.600000000000001" x14ac:dyDescent="0.65">
      <c r="A24" s="184" t="s">
        <v>212</v>
      </c>
      <c r="B24" s="185">
        <v>89890538</v>
      </c>
      <c r="C24" s="186">
        <v>0</v>
      </c>
      <c r="D24" s="187">
        <v>0</v>
      </c>
      <c r="E24" s="188">
        <v>0</v>
      </c>
      <c r="F24" s="189">
        <v>89890538</v>
      </c>
      <c r="G24" s="190">
        <v>960458144</v>
      </c>
      <c r="H24" s="191">
        <v>0</v>
      </c>
      <c r="I24" s="192">
        <v>217913125</v>
      </c>
      <c r="J24" s="193">
        <v>0</v>
      </c>
      <c r="K24" s="194">
        <v>1178371269</v>
      </c>
    </row>
    <row r="25" spans="1:11" ht="18.600000000000001" x14ac:dyDescent="0.65">
      <c r="A25" s="195" t="s">
        <v>213</v>
      </c>
      <c r="B25" s="196">
        <v>0</v>
      </c>
      <c r="C25" s="197">
        <v>0</v>
      </c>
      <c r="D25" s="198">
        <v>0</v>
      </c>
      <c r="E25" s="199">
        <v>0</v>
      </c>
      <c r="F25" s="200">
        <v>0</v>
      </c>
      <c r="G25" s="201">
        <v>0</v>
      </c>
      <c r="H25" s="202">
        <v>0</v>
      </c>
      <c r="I25" s="203">
        <v>0</v>
      </c>
      <c r="J25" s="204">
        <v>1124865471</v>
      </c>
      <c r="K25" s="205">
        <v>1124865471</v>
      </c>
    </row>
    <row r="26" spans="1:11" ht="18.600000000000001" x14ac:dyDescent="0.65">
      <c r="A26" s="206" t="s">
        <v>214</v>
      </c>
      <c r="B26" s="207">
        <v>84607706</v>
      </c>
      <c r="C26" s="208">
        <v>0</v>
      </c>
      <c r="D26" s="209">
        <v>0</v>
      </c>
      <c r="E26" s="210">
        <v>0</v>
      </c>
      <c r="F26" s="211">
        <v>84607706</v>
      </c>
      <c r="G26" s="212">
        <v>683040340</v>
      </c>
      <c r="H26" s="213">
        <v>0</v>
      </c>
      <c r="I26" s="214">
        <v>83736000</v>
      </c>
      <c r="J26" s="215">
        <v>0</v>
      </c>
      <c r="K26" s="216">
        <v>766776340</v>
      </c>
    </row>
    <row r="27" spans="1:11" ht="18.600000000000001" x14ac:dyDescent="0.65">
      <c r="A27" s="217" t="s">
        <v>215</v>
      </c>
      <c r="B27" s="218">
        <v>83794148</v>
      </c>
      <c r="C27" s="219">
        <v>0</v>
      </c>
      <c r="D27" s="220">
        <v>25423412</v>
      </c>
      <c r="E27" s="221">
        <v>0</v>
      </c>
      <c r="F27" s="222">
        <v>109217560</v>
      </c>
      <c r="G27" s="223">
        <v>432741578</v>
      </c>
      <c r="H27" s="224">
        <v>0</v>
      </c>
      <c r="I27" s="225">
        <v>25423412</v>
      </c>
      <c r="J27" s="226">
        <v>52083250</v>
      </c>
      <c r="K27" s="227">
        <v>510248240</v>
      </c>
    </row>
    <row r="28" spans="1:11" ht="18.600000000000001" x14ac:dyDescent="0.65">
      <c r="A28" s="228" t="s">
        <v>216</v>
      </c>
      <c r="B28" s="229">
        <v>1925427282</v>
      </c>
      <c r="C28" s="230">
        <v>0</v>
      </c>
      <c r="D28" s="231">
        <v>-1353517988</v>
      </c>
      <c r="E28" s="232">
        <v>0</v>
      </c>
      <c r="F28" s="233">
        <v>571909294</v>
      </c>
      <c r="G28" s="234">
        <v>19517196987</v>
      </c>
      <c r="H28" s="235">
        <v>0</v>
      </c>
      <c r="I28" s="236">
        <v>-12128300787</v>
      </c>
      <c r="J28" s="237">
        <v>0</v>
      </c>
      <c r="K28" s="238">
        <v>7388896200</v>
      </c>
    </row>
    <row r="29" spans="1:11" ht="18.600000000000001" x14ac:dyDescent="0.65">
      <c r="A29" s="239" t="s">
        <v>217</v>
      </c>
      <c r="B29" s="240">
        <v>198272603</v>
      </c>
      <c r="C29" s="241">
        <v>0</v>
      </c>
      <c r="D29" s="242">
        <v>127907200</v>
      </c>
      <c r="E29" s="243">
        <v>0</v>
      </c>
      <c r="F29" s="244">
        <v>326179803</v>
      </c>
      <c r="G29" s="245">
        <v>1836951016</v>
      </c>
      <c r="H29" s="246">
        <v>0</v>
      </c>
      <c r="I29" s="247">
        <v>-413193775</v>
      </c>
      <c r="J29" s="248">
        <v>0</v>
      </c>
      <c r="K29" s="249">
        <v>1423757241</v>
      </c>
    </row>
    <row r="30" spans="1:11" ht="18.600000000000001" x14ac:dyDescent="0.65">
      <c r="A30" s="250" t="s">
        <v>218</v>
      </c>
      <c r="B30" s="251">
        <v>188017123</v>
      </c>
      <c r="C30" s="252">
        <v>0</v>
      </c>
      <c r="D30" s="253">
        <v>0</v>
      </c>
      <c r="E30" s="254">
        <v>0</v>
      </c>
      <c r="F30" s="255">
        <v>188017123</v>
      </c>
      <c r="G30" s="256">
        <v>781572688</v>
      </c>
      <c r="H30" s="257">
        <v>0</v>
      </c>
      <c r="I30" s="258">
        <v>-137080091</v>
      </c>
      <c r="J30" s="259">
        <v>0</v>
      </c>
      <c r="K30" s="260">
        <v>644492597</v>
      </c>
    </row>
    <row r="31" spans="1:11" ht="18.600000000000001" x14ac:dyDescent="0.65">
      <c r="A31" s="261" t="s">
        <v>219</v>
      </c>
      <c r="B31" s="262">
        <v>409554690</v>
      </c>
      <c r="C31" s="263">
        <v>0</v>
      </c>
      <c r="D31" s="264">
        <v>0</v>
      </c>
      <c r="E31" s="265">
        <v>0</v>
      </c>
      <c r="F31" s="266">
        <v>409554690</v>
      </c>
      <c r="G31" s="267">
        <v>1617141088</v>
      </c>
      <c r="H31" s="268">
        <v>0</v>
      </c>
      <c r="I31" s="269">
        <v>-439404812</v>
      </c>
      <c r="J31" s="270">
        <v>-23872446</v>
      </c>
      <c r="K31" s="271">
        <v>1153863830</v>
      </c>
    </row>
    <row r="32" spans="1:11" ht="18.600000000000001" x14ac:dyDescent="0.65">
      <c r="A32" s="272" t="s">
        <v>220</v>
      </c>
      <c r="B32" s="273">
        <v>-2</v>
      </c>
      <c r="C32" s="274">
        <v>0</v>
      </c>
      <c r="D32" s="275">
        <v>0</v>
      </c>
      <c r="E32" s="276">
        <v>0</v>
      </c>
      <c r="F32" s="277">
        <v>-2</v>
      </c>
      <c r="G32" s="278">
        <v>85798074</v>
      </c>
      <c r="H32" s="279">
        <v>0</v>
      </c>
      <c r="I32" s="280">
        <v>0</v>
      </c>
      <c r="J32" s="281">
        <v>-327750000</v>
      </c>
      <c r="K32" s="282">
        <v>-241951926</v>
      </c>
    </row>
    <row r="33" spans="1:11" ht="18.600000000000001" x14ac:dyDescent="0.65">
      <c r="A33" s="283" t="s">
        <v>221</v>
      </c>
      <c r="B33" s="284">
        <v>-1</v>
      </c>
      <c r="C33" s="285">
        <v>0</v>
      </c>
      <c r="D33" s="286">
        <v>0</v>
      </c>
      <c r="E33" s="287">
        <v>0</v>
      </c>
      <c r="F33" s="288">
        <v>-1</v>
      </c>
      <c r="G33" s="289">
        <v>447842735</v>
      </c>
      <c r="H33" s="290">
        <v>0</v>
      </c>
      <c r="I33" s="291">
        <v>0</v>
      </c>
      <c r="J33" s="292">
        <v>170327038</v>
      </c>
      <c r="K33" s="293">
        <v>618169773</v>
      </c>
    </row>
    <row r="34" spans="1:11" ht="18.600000000000001" x14ac:dyDescent="0.65">
      <c r="A34" s="294" t="s">
        <v>222</v>
      </c>
      <c r="B34" s="295">
        <v>-1</v>
      </c>
      <c r="C34" s="296">
        <v>0</v>
      </c>
      <c r="D34" s="297">
        <v>0</v>
      </c>
      <c r="E34" s="298">
        <v>0</v>
      </c>
      <c r="F34" s="299">
        <v>-1</v>
      </c>
      <c r="G34" s="300">
        <v>81503346118</v>
      </c>
      <c r="H34" s="301">
        <v>0</v>
      </c>
      <c r="I34" s="302">
        <v>0</v>
      </c>
      <c r="J34" s="303">
        <v>10055099528</v>
      </c>
      <c r="K34" s="304">
        <v>91558445646</v>
      </c>
    </row>
    <row r="35" spans="1:11" ht="18.600000000000001" x14ac:dyDescent="0.65">
      <c r="A35" s="305" t="s">
        <v>223</v>
      </c>
      <c r="B35" s="306">
        <v>89277947</v>
      </c>
      <c r="C35" s="307">
        <v>0</v>
      </c>
      <c r="D35" s="308">
        <v>-150440851</v>
      </c>
      <c r="E35" s="309">
        <v>0</v>
      </c>
      <c r="F35" s="310">
        <v>-61162904</v>
      </c>
      <c r="G35" s="311">
        <v>289107870</v>
      </c>
      <c r="H35" s="312">
        <v>0</v>
      </c>
      <c r="I35" s="313">
        <v>-113927059</v>
      </c>
      <c r="J35" s="314">
        <v>3917250</v>
      </c>
      <c r="K35" s="315">
        <v>179098061</v>
      </c>
    </row>
    <row r="36" spans="1:11" ht="18.600000000000001" x14ac:dyDescent="0.65">
      <c r="A36" s="316" t="s">
        <v>224</v>
      </c>
      <c r="B36" s="317">
        <v>-1</v>
      </c>
      <c r="C36" s="318">
        <v>0</v>
      </c>
      <c r="D36" s="319">
        <v>0</v>
      </c>
      <c r="E36" s="320">
        <v>0</v>
      </c>
      <c r="F36" s="321">
        <v>-1</v>
      </c>
      <c r="G36" s="322">
        <v>277333897</v>
      </c>
      <c r="H36" s="323">
        <v>0</v>
      </c>
      <c r="I36" s="324">
        <v>0</v>
      </c>
      <c r="J36" s="325">
        <v>111911500</v>
      </c>
      <c r="K36" s="326">
        <v>389245397</v>
      </c>
    </row>
    <row r="37" spans="1:11" ht="18.600000000000001" x14ac:dyDescent="0.65">
      <c r="A37" s="327" t="s">
        <v>225</v>
      </c>
      <c r="B37" s="328">
        <v>88413932</v>
      </c>
      <c r="C37" s="329">
        <v>0</v>
      </c>
      <c r="D37" s="330">
        <v>124909375</v>
      </c>
      <c r="E37" s="331">
        <v>0</v>
      </c>
      <c r="F37" s="332">
        <v>213323307</v>
      </c>
      <c r="G37" s="333">
        <v>243312309</v>
      </c>
      <c r="H37" s="334">
        <v>0</v>
      </c>
      <c r="I37" s="335">
        <v>118848375</v>
      </c>
      <c r="J37" s="336">
        <v>4157985</v>
      </c>
      <c r="K37" s="337">
        <v>366318669</v>
      </c>
    </row>
    <row r="38" spans="1:11" ht="18.600000000000001" x14ac:dyDescent="0.65">
      <c r="A38" s="338" t="s">
        <v>226</v>
      </c>
      <c r="B38" s="339">
        <v>100646246</v>
      </c>
      <c r="C38" s="340">
        <v>0</v>
      </c>
      <c r="D38" s="341">
        <v>-88036127</v>
      </c>
      <c r="E38" s="342">
        <v>0</v>
      </c>
      <c r="F38" s="343">
        <v>12610119</v>
      </c>
      <c r="G38" s="344">
        <v>365841952</v>
      </c>
      <c r="H38" s="345">
        <v>0</v>
      </c>
      <c r="I38" s="346">
        <v>-35013920</v>
      </c>
      <c r="J38" s="347">
        <v>0</v>
      </c>
      <c r="K38" s="348">
        <v>330828032</v>
      </c>
    </row>
    <row r="39" spans="1:11" ht="18.600000000000001" x14ac:dyDescent="0.65">
      <c r="A39" s="349" t="s">
        <v>227</v>
      </c>
      <c r="B39" s="350">
        <v>92822364</v>
      </c>
      <c r="C39" s="351">
        <v>0</v>
      </c>
      <c r="D39" s="352">
        <v>15139016</v>
      </c>
      <c r="E39" s="353">
        <v>0</v>
      </c>
      <c r="F39" s="354">
        <v>107961380</v>
      </c>
      <c r="G39" s="355">
        <v>179027169</v>
      </c>
      <c r="H39" s="356">
        <v>0</v>
      </c>
      <c r="I39" s="357">
        <v>8759016</v>
      </c>
      <c r="J39" s="358">
        <v>0</v>
      </c>
      <c r="K39" s="359">
        <v>187786185</v>
      </c>
    </row>
    <row r="40" spans="1:11" ht="18.600000000000001" x14ac:dyDescent="0.65">
      <c r="A40" s="360" t="s">
        <v>228</v>
      </c>
      <c r="B40" s="361">
        <v>80160027</v>
      </c>
      <c r="C40" s="362">
        <v>0</v>
      </c>
      <c r="D40" s="363">
        <v>0</v>
      </c>
      <c r="E40" s="364">
        <v>0</v>
      </c>
      <c r="F40" s="365">
        <v>80160027</v>
      </c>
      <c r="G40" s="366">
        <v>118110397</v>
      </c>
      <c r="H40" s="367">
        <v>0</v>
      </c>
      <c r="I40" s="368">
        <v>-6126250</v>
      </c>
      <c r="J40" s="369">
        <v>0</v>
      </c>
      <c r="K40" s="370">
        <v>111984147</v>
      </c>
    </row>
    <row r="41" spans="1:11" ht="18.600000000000001" x14ac:dyDescent="0.65">
      <c r="A41" s="371" t="s">
        <v>229</v>
      </c>
      <c r="B41" s="372">
        <v>0</v>
      </c>
      <c r="C41" s="373">
        <v>0</v>
      </c>
      <c r="D41" s="374">
        <v>0</v>
      </c>
      <c r="E41" s="375">
        <v>0</v>
      </c>
      <c r="F41" s="376">
        <v>0</v>
      </c>
      <c r="G41" s="377">
        <v>3684015745</v>
      </c>
      <c r="H41" s="378">
        <v>0</v>
      </c>
      <c r="I41" s="379">
        <v>0</v>
      </c>
      <c r="J41" s="380">
        <v>1042442240</v>
      </c>
      <c r="K41" s="381">
        <v>4726457985</v>
      </c>
    </row>
    <row r="42" spans="1:11" ht="18.600000000000001" x14ac:dyDescent="0.65">
      <c r="A42" s="382" t="s">
        <v>230</v>
      </c>
      <c r="B42" s="383">
        <v>0</v>
      </c>
      <c r="C42" s="384">
        <v>0</v>
      </c>
      <c r="D42" s="385">
        <v>0</v>
      </c>
      <c r="E42" s="386">
        <v>0</v>
      </c>
      <c r="F42" s="387">
        <v>0</v>
      </c>
      <c r="G42" s="388">
        <v>0</v>
      </c>
      <c r="H42" s="389">
        <v>0</v>
      </c>
      <c r="I42" s="390">
        <v>0</v>
      </c>
      <c r="J42" s="391">
        <v>93550372</v>
      </c>
      <c r="K42" s="392">
        <v>93550372</v>
      </c>
    </row>
    <row r="43" spans="1:11" ht="18.600000000000001" x14ac:dyDescent="0.65">
      <c r="A43" s="393" t="s">
        <v>231</v>
      </c>
      <c r="B43" s="394">
        <v>100479281</v>
      </c>
      <c r="C43" s="395">
        <v>0</v>
      </c>
      <c r="D43" s="396">
        <v>0</v>
      </c>
      <c r="E43" s="397">
        <v>0</v>
      </c>
      <c r="F43" s="398">
        <v>100479281</v>
      </c>
      <c r="G43" s="399">
        <v>899359864</v>
      </c>
      <c r="H43" s="400">
        <v>0</v>
      </c>
      <c r="I43" s="401">
        <v>-6242250</v>
      </c>
      <c r="J43" s="402">
        <v>0</v>
      </c>
      <c r="K43" s="403">
        <v>893117614</v>
      </c>
    </row>
    <row r="44" spans="1:11" ht="18.600000000000001" x14ac:dyDescent="0.65">
      <c r="A44" s="404" t="s">
        <v>232</v>
      </c>
      <c r="B44" s="405">
        <v>47585425</v>
      </c>
      <c r="C44" s="406">
        <v>0</v>
      </c>
      <c r="D44" s="407">
        <v>0</v>
      </c>
      <c r="E44" s="408">
        <v>0</v>
      </c>
      <c r="F44" s="409">
        <v>47585425</v>
      </c>
      <c r="G44" s="410">
        <v>464323343</v>
      </c>
      <c r="H44" s="411">
        <v>0</v>
      </c>
      <c r="I44" s="412">
        <v>-838140</v>
      </c>
      <c r="J44" s="413">
        <v>0</v>
      </c>
      <c r="K44" s="414">
        <v>463485203</v>
      </c>
    </row>
    <row r="45" spans="1:11" ht="18.600000000000001" x14ac:dyDescent="0.65">
      <c r="A45" s="415" t="s">
        <v>233</v>
      </c>
      <c r="B45" s="416">
        <v>23963469</v>
      </c>
      <c r="C45" s="417">
        <v>0</v>
      </c>
      <c r="D45" s="418">
        <v>-310735625</v>
      </c>
      <c r="E45" s="419">
        <v>317985625</v>
      </c>
      <c r="F45" s="420">
        <v>31213469</v>
      </c>
      <c r="G45" s="421">
        <v>571984339</v>
      </c>
      <c r="H45" s="422">
        <v>0</v>
      </c>
      <c r="I45" s="423">
        <v>0</v>
      </c>
      <c r="J45" s="424">
        <v>317985625</v>
      </c>
      <c r="K45" s="425">
        <v>889969964</v>
      </c>
    </row>
    <row r="46" spans="1:11" ht="18.600000000000001" x14ac:dyDescent="0.65">
      <c r="A46" s="426" t="s">
        <v>234</v>
      </c>
      <c r="B46" s="427">
        <v>-3</v>
      </c>
      <c r="C46" s="428">
        <v>0</v>
      </c>
      <c r="D46" s="429">
        <v>0</v>
      </c>
      <c r="E46" s="430">
        <v>0</v>
      </c>
      <c r="F46" s="431">
        <v>-3</v>
      </c>
      <c r="G46" s="432">
        <v>674053276</v>
      </c>
      <c r="H46" s="433">
        <v>0</v>
      </c>
      <c r="I46" s="434">
        <v>0</v>
      </c>
      <c r="J46" s="435">
        <v>307032500</v>
      </c>
      <c r="K46" s="436">
        <v>981085776</v>
      </c>
    </row>
    <row r="47" spans="1:11" ht="18.600000000000001" x14ac:dyDescent="0.65">
      <c r="A47" s="437" t="s">
        <v>235</v>
      </c>
      <c r="B47" s="438">
        <v>1654284478</v>
      </c>
      <c r="C47" s="439">
        <v>0</v>
      </c>
      <c r="D47" s="440">
        <v>0</v>
      </c>
      <c r="E47" s="441">
        <v>0</v>
      </c>
      <c r="F47" s="442">
        <v>1654284478</v>
      </c>
      <c r="G47" s="443">
        <v>16454122464</v>
      </c>
      <c r="H47" s="444">
        <v>0</v>
      </c>
      <c r="I47" s="445">
        <v>-4092740281</v>
      </c>
      <c r="J47" s="446">
        <v>0</v>
      </c>
      <c r="K47" s="447">
        <v>12361382183</v>
      </c>
    </row>
    <row r="48" spans="1:11" ht="18.600000000000001" x14ac:dyDescent="0.65">
      <c r="A48" s="448" t="s">
        <v>236</v>
      </c>
      <c r="B48" s="449">
        <v>101455994</v>
      </c>
      <c r="C48" s="450">
        <v>0</v>
      </c>
      <c r="D48" s="451">
        <v>0</v>
      </c>
      <c r="E48" s="452">
        <v>0</v>
      </c>
      <c r="F48" s="453">
        <v>101455994</v>
      </c>
      <c r="G48" s="454">
        <v>797017794</v>
      </c>
      <c r="H48" s="455">
        <v>0</v>
      </c>
      <c r="I48" s="456">
        <v>-36169750</v>
      </c>
      <c r="J48" s="457">
        <v>0</v>
      </c>
      <c r="K48" s="458">
        <v>760848044</v>
      </c>
    </row>
    <row r="49" spans="1:11" ht="18.600000000000001" x14ac:dyDescent="0.65">
      <c r="A49" s="459" t="s">
        <v>237</v>
      </c>
      <c r="B49" s="460">
        <v>100646246</v>
      </c>
      <c r="C49" s="461">
        <v>0</v>
      </c>
      <c r="D49" s="462">
        <v>0</v>
      </c>
      <c r="E49" s="463">
        <v>0</v>
      </c>
      <c r="F49" s="464">
        <v>100646246</v>
      </c>
      <c r="G49" s="465">
        <v>147994654</v>
      </c>
      <c r="H49" s="466">
        <v>0</v>
      </c>
      <c r="I49" s="467">
        <v>-6307500</v>
      </c>
      <c r="J49" s="468">
        <v>0</v>
      </c>
      <c r="K49" s="469">
        <v>141687154</v>
      </c>
    </row>
    <row r="50" spans="1:11" ht="19.2" thickBot="1" x14ac:dyDescent="0.7">
      <c r="A50" s="470" t="s">
        <v>2</v>
      </c>
      <c r="B50" s="499">
        <f t="shared" ref="B50:K50" si="0">SUM(B10:B49)</f>
        <v>10297834028</v>
      </c>
      <c r="C50" s="500">
        <f t="shared" si="0"/>
        <v>0</v>
      </c>
      <c r="D50" s="501">
        <f t="shared" si="0"/>
        <v>4062933020</v>
      </c>
      <c r="E50" s="502">
        <f t="shared" si="0"/>
        <v>317985625</v>
      </c>
      <c r="F50" s="503">
        <f t="shared" si="0"/>
        <v>14678752673</v>
      </c>
      <c r="G50" s="504">
        <f t="shared" si="0"/>
        <v>191519390948</v>
      </c>
      <c r="H50" s="505">
        <f t="shared" si="0"/>
        <v>0</v>
      </c>
      <c r="I50" s="506">
        <f t="shared" si="0"/>
        <v>-37131498008</v>
      </c>
      <c r="J50" s="507">
        <f t="shared" si="0"/>
        <v>10572511237</v>
      </c>
      <c r="K50" s="508">
        <f t="shared" si="0"/>
        <v>164960404177</v>
      </c>
    </row>
    <row r="51" spans="1:11" ht="17.399999999999999" thickTop="1" x14ac:dyDescent="0.5"/>
  </sheetData>
  <mergeCells count="17">
    <mergeCell ref="G7:G8"/>
    <mergeCell ref="A1:K1"/>
    <mergeCell ref="A2:K2"/>
    <mergeCell ref="A3:K3"/>
    <mergeCell ref="C7:C8"/>
    <mergeCell ref="D7:D8"/>
    <mergeCell ref="E7:E8"/>
    <mergeCell ref="H7:H8"/>
    <mergeCell ref="I7:I8"/>
    <mergeCell ref="J7:J8"/>
    <mergeCell ref="A4:K4"/>
    <mergeCell ref="C6:F6"/>
    <mergeCell ref="H6:K6"/>
    <mergeCell ref="A7:A9"/>
    <mergeCell ref="K7:K9"/>
    <mergeCell ref="F7:F9"/>
    <mergeCell ref="B7:B8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6053-6D8B-4C15-85DA-2DE36E3ED8D7}">
  <dimension ref="A1:G14"/>
  <sheetViews>
    <sheetView rightToLeft="1" zoomScale="85" zoomScaleNormal="85" zoomScaleSheetLayoutView="90" workbookViewId="0">
      <selection activeCell="M18" sqref="M18"/>
    </sheetView>
  </sheetViews>
  <sheetFormatPr defaultColWidth="9.109375" defaultRowHeight="16.8" x14ac:dyDescent="0.5"/>
  <cols>
    <col min="1" max="1" width="24.5546875" style="7" bestFit="1" customWidth="1"/>
    <col min="2" max="2" width="18" style="7" customWidth="1"/>
    <col min="3" max="3" width="17.109375" style="7" customWidth="1"/>
    <col min="4" max="4" width="16.33203125" style="7" customWidth="1"/>
    <col min="5" max="5" width="17.6640625" style="7" customWidth="1"/>
    <col min="6" max="6" width="15.33203125" style="7" customWidth="1"/>
    <col min="7" max="7" width="16" style="7" customWidth="1"/>
    <col min="8" max="16384" width="9.109375" style="7"/>
  </cols>
  <sheetData>
    <row r="1" spans="1:7" ht="20.399999999999999" x14ac:dyDescent="0.65">
      <c r="A1" s="550" t="s">
        <v>118</v>
      </c>
      <c r="B1" s="550"/>
      <c r="C1" s="550"/>
      <c r="D1" s="550"/>
      <c r="E1" s="550"/>
      <c r="F1" s="550"/>
      <c r="G1" s="550"/>
    </row>
    <row r="2" spans="1:7" ht="20.399999999999999" x14ac:dyDescent="0.65">
      <c r="A2" s="550" t="s">
        <v>70</v>
      </c>
      <c r="B2" s="550"/>
      <c r="C2" s="550"/>
      <c r="D2" s="550"/>
      <c r="E2" s="550"/>
      <c r="F2" s="550"/>
      <c r="G2" s="550"/>
    </row>
    <row r="3" spans="1:7" ht="20.399999999999999" x14ac:dyDescent="0.65">
      <c r="A3" s="550" t="s">
        <v>119</v>
      </c>
      <c r="B3" s="550"/>
      <c r="C3" s="550"/>
      <c r="D3" s="550"/>
      <c r="E3" s="550"/>
      <c r="F3" s="550"/>
      <c r="G3" s="550"/>
    </row>
    <row r="4" spans="1:7" ht="20.399999999999999" x14ac:dyDescent="0.65">
      <c r="A4" s="471"/>
      <c r="B4" s="471"/>
      <c r="C4" s="471"/>
      <c r="D4" s="471"/>
      <c r="E4" s="471"/>
      <c r="F4" s="471"/>
      <c r="G4" s="471"/>
    </row>
    <row r="5" spans="1:7" ht="20.399999999999999" x14ac:dyDescent="0.5">
      <c r="A5" s="551" t="s">
        <v>116</v>
      </c>
      <c r="B5" s="551"/>
      <c r="C5" s="551"/>
      <c r="D5" s="551"/>
      <c r="E5" s="551"/>
      <c r="F5" s="551"/>
      <c r="G5" s="551"/>
    </row>
    <row r="6" spans="1:7" ht="15.6" customHeight="1" x14ac:dyDescent="0.5"/>
    <row r="7" spans="1:7" ht="19.5" customHeight="1" thickBot="1" x14ac:dyDescent="0.55000000000000004">
      <c r="A7" s="6"/>
      <c r="B7" s="565" t="s">
        <v>99</v>
      </c>
      <c r="C7" s="565"/>
      <c r="D7" s="565"/>
      <c r="E7" s="565" t="s">
        <v>120</v>
      </c>
      <c r="F7" s="565"/>
      <c r="G7" s="565"/>
    </row>
    <row r="8" spans="1:7" ht="20.25" customHeight="1" x14ac:dyDescent="0.5">
      <c r="A8" s="571"/>
      <c r="B8" s="568" t="s">
        <v>13</v>
      </c>
      <c r="C8" s="568" t="s">
        <v>14</v>
      </c>
      <c r="D8" s="568" t="s">
        <v>2</v>
      </c>
      <c r="E8" s="568" t="s">
        <v>13</v>
      </c>
      <c r="F8" s="568" t="s">
        <v>14</v>
      </c>
      <c r="G8" s="568" t="s">
        <v>2</v>
      </c>
    </row>
    <row r="9" spans="1:7" ht="20.25" customHeight="1" x14ac:dyDescent="0.5">
      <c r="A9" s="572"/>
      <c r="B9" s="569"/>
      <c r="C9" s="569"/>
      <c r="D9" s="569"/>
      <c r="E9" s="569"/>
      <c r="F9" s="569"/>
      <c r="G9" s="569"/>
    </row>
    <row r="10" spans="1:7" ht="18" thickBot="1" x14ac:dyDescent="0.55000000000000004">
      <c r="A10" s="572"/>
      <c r="B10" s="19"/>
      <c r="C10" s="19"/>
      <c r="D10" s="565"/>
      <c r="E10" s="19"/>
      <c r="F10" s="19"/>
      <c r="G10" s="565"/>
    </row>
    <row r="11" spans="1:7" x14ac:dyDescent="0.5">
      <c r="A11" s="488" t="s">
        <v>138</v>
      </c>
      <c r="B11" s="488">
        <v>391940753023</v>
      </c>
      <c r="C11" s="488">
        <v>5773571248</v>
      </c>
      <c r="D11" s="488">
        <v>397714324271</v>
      </c>
      <c r="E11" s="488">
        <v>393825040774</v>
      </c>
      <c r="F11" s="488">
        <v>1703672374851</v>
      </c>
      <c r="G11" s="488">
        <v>2097497415625</v>
      </c>
    </row>
    <row r="12" spans="1:7" x14ac:dyDescent="0.5">
      <c r="A12" s="488" t="s">
        <v>140</v>
      </c>
      <c r="B12" s="488">
        <v>962690753326</v>
      </c>
      <c r="C12" s="488">
        <v>41765869410</v>
      </c>
      <c r="D12" s="488">
        <v>1004456622736</v>
      </c>
      <c r="E12" s="488">
        <v>2793324411805</v>
      </c>
      <c r="F12" s="488">
        <v>4143310602833</v>
      </c>
      <c r="G12" s="488">
        <v>6936635014638</v>
      </c>
    </row>
    <row r="13" spans="1:7" ht="17.399999999999999" thickBot="1" x14ac:dyDescent="0.55000000000000004">
      <c r="A13" s="509" t="s">
        <v>2</v>
      </c>
      <c r="B13" s="490">
        <f t="shared" ref="B13:G13" si="0">SUM(B11:B12)</f>
        <v>1354631506349</v>
      </c>
      <c r="C13" s="490">
        <f t="shared" si="0"/>
        <v>47539440658</v>
      </c>
      <c r="D13" s="490">
        <f t="shared" si="0"/>
        <v>1402170947007</v>
      </c>
      <c r="E13" s="490">
        <f t="shared" si="0"/>
        <v>3187149452579</v>
      </c>
      <c r="F13" s="490">
        <f t="shared" si="0"/>
        <v>5846982977684</v>
      </c>
      <c r="G13" s="490">
        <f t="shared" si="0"/>
        <v>9034132430263</v>
      </c>
    </row>
    <row r="14" spans="1:7" ht="17.399999999999999" thickTop="1" x14ac:dyDescent="0.5"/>
  </sheetData>
  <mergeCells count="13">
    <mergeCell ref="A5:G5"/>
    <mergeCell ref="A3:G3"/>
    <mergeCell ref="A2:G2"/>
    <mergeCell ref="A1:G1"/>
    <mergeCell ref="A8:A10"/>
    <mergeCell ref="B8:B9"/>
    <mergeCell ref="C8:C9"/>
    <mergeCell ref="E8:E9"/>
    <mergeCell ref="F8:F9"/>
    <mergeCell ref="G8:G10"/>
    <mergeCell ref="D8:D10"/>
    <mergeCell ref="E7:G7"/>
    <mergeCell ref="B7:D7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rightToLeft="1" zoomScaleNormal="100" zoomScaleSheetLayoutView="100" workbookViewId="0">
      <selection activeCell="I17" sqref="I17"/>
    </sheetView>
  </sheetViews>
  <sheetFormatPr defaultColWidth="9.109375" defaultRowHeight="16.2" x14ac:dyDescent="0.5"/>
  <cols>
    <col min="1" max="1" width="23.6640625" style="5" customWidth="1"/>
    <col min="2" max="2" width="29.44140625" style="5" customWidth="1"/>
    <col min="3" max="3" width="12.5546875" style="5" customWidth="1"/>
    <col min="4" max="4" width="22.44140625" style="5" customWidth="1"/>
    <col min="5" max="5" width="10.33203125" style="5" customWidth="1"/>
    <col min="6" max="16384" width="9.109375" style="5"/>
  </cols>
  <sheetData>
    <row r="1" spans="1:6" ht="20.399999999999999" x14ac:dyDescent="0.65">
      <c r="A1" s="550" t="s">
        <v>118</v>
      </c>
      <c r="B1" s="550"/>
      <c r="C1" s="550"/>
      <c r="D1" s="550"/>
      <c r="E1" s="550"/>
    </row>
    <row r="2" spans="1:6" ht="20.399999999999999" x14ac:dyDescent="0.65">
      <c r="A2" s="550" t="s">
        <v>70</v>
      </c>
      <c r="B2" s="550"/>
      <c r="C2" s="550"/>
      <c r="D2" s="550"/>
      <c r="E2" s="550"/>
    </row>
    <row r="3" spans="1:6" ht="20.399999999999999" x14ac:dyDescent="0.65">
      <c r="A3" s="550" t="s">
        <v>119</v>
      </c>
      <c r="B3" s="550"/>
      <c r="C3" s="550"/>
      <c r="D3" s="550"/>
      <c r="E3" s="550"/>
    </row>
    <row r="4" spans="1:6" ht="20.399999999999999" x14ac:dyDescent="0.5">
      <c r="A4" s="551" t="s">
        <v>113</v>
      </c>
      <c r="B4" s="551"/>
      <c r="C4" s="551"/>
      <c r="D4" s="551"/>
      <c r="E4" s="551"/>
    </row>
    <row r="5" spans="1:6" ht="16.8" thickBot="1" x14ac:dyDescent="0.55000000000000004">
      <c r="A5" s="3"/>
      <c r="B5" s="3"/>
      <c r="C5" s="3"/>
      <c r="D5" s="3"/>
      <c r="E5" s="3"/>
    </row>
    <row r="6" spans="1:6" ht="37.5" customHeight="1" thickBot="1" x14ac:dyDescent="0.55000000000000004">
      <c r="A6" s="486" t="s">
        <v>21</v>
      </c>
      <c r="B6" s="573" t="s">
        <v>99</v>
      </c>
      <c r="C6" s="573"/>
      <c r="D6" s="574" t="s">
        <v>120</v>
      </c>
      <c r="E6" s="574"/>
      <c r="F6" s="4"/>
    </row>
    <row r="7" spans="1:6" ht="46.2" customHeight="1" x14ac:dyDescent="0.5">
      <c r="A7" s="482" t="s">
        <v>17</v>
      </c>
      <c r="B7" s="483" t="s">
        <v>18</v>
      </c>
      <c r="C7" s="483" t="s">
        <v>19</v>
      </c>
      <c r="D7" s="483" t="s">
        <v>18</v>
      </c>
      <c r="E7" s="483" t="s">
        <v>19</v>
      </c>
      <c r="F7" s="484"/>
    </row>
    <row r="8" spans="1:6" x14ac:dyDescent="0.5">
      <c r="A8" s="488" t="s">
        <v>126</v>
      </c>
      <c r="B8" s="488">
        <v>188576123</v>
      </c>
      <c r="C8" s="489">
        <f>B8/B12</f>
        <v>0.77247597900757259</v>
      </c>
      <c r="D8" s="488">
        <v>2124447866</v>
      </c>
      <c r="E8" s="489">
        <f>D8/D12</f>
        <v>0.28476622974315979</v>
      </c>
    </row>
    <row r="9" spans="1:6" x14ac:dyDescent="0.5">
      <c r="A9" s="488" t="s">
        <v>127</v>
      </c>
      <c r="B9" s="488">
        <v>153742</v>
      </c>
      <c r="C9" s="489">
        <f>B9/B12</f>
        <v>6.2978281701433765E-4</v>
      </c>
      <c r="D9" s="488">
        <v>1262819</v>
      </c>
      <c r="E9" s="489">
        <f>D9/D12</f>
        <v>1.6927137221546076E-4</v>
      </c>
    </row>
    <row r="10" spans="1:6" x14ac:dyDescent="0.5">
      <c r="A10" s="488" t="s">
        <v>128</v>
      </c>
      <c r="B10" s="488">
        <v>53556050</v>
      </c>
      <c r="C10" s="489">
        <f>B10/B12</f>
        <v>0.21938494384853011</v>
      </c>
      <c r="D10" s="488">
        <v>5303900945</v>
      </c>
      <c r="E10" s="489">
        <f>D10/D12</f>
        <v>0.71094795933148702</v>
      </c>
    </row>
    <row r="11" spans="1:6" x14ac:dyDescent="0.5">
      <c r="A11" s="488" t="s">
        <v>130</v>
      </c>
      <c r="B11" s="488">
        <v>1833162</v>
      </c>
      <c r="C11" s="489">
        <f>B11/B12</f>
        <v>7.5092943268829414E-3</v>
      </c>
      <c r="D11" s="488">
        <v>30710712</v>
      </c>
      <c r="E11" s="489">
        <f>D11/D12</f>
        <v>4.116539553137716E-3</v>
      </c>
    </row>
    <row r="12" spans="1:6" ht="16.8" thickBot="1" x14ac:dyDescent="0.55000000000000004">
      <c r="A12" s="488" t="s">
        <v>2</v>
      </c>
      <c r="B12" s="490">
        <f>SUM(B8:B11)</f>
        <v>244119077</v>
      </c>
      <c r="C12" s="492">
        <f>SUM(C8:C11)</f>
        <v>1</v>
      </c>
      <c r="D12" s="490">
        <f>SUM(D8:D11)</f>
        <v>7460322342</v>
      </c>
      <c r="E12" s="492">
        <f>SUM(E8:E11)</f>
        <v>1</v>
      </c>
    </row>
    <row r="13" spans="1:6" ht="16.8" thickTop="1" x14ac:dyDescent="0.5"/>
  </sheetData>
  <mergeCells count="6">
    <mergeCell ref="B6:C6"/>
    <mergeCell ref="A4:E4"/>
    <mergeCell ref="D6:E6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FB87-ACDE-4332-A683-1A3C8B5D683E}">
  <dimension ref="A1:I10"/>
  <sheetViews>
    <sheetView rightToLeft="1" zoomScaleNormal="100" workbookViewId="0">
      <selection activeCell="H7" sqref="H7"/>
    </sheetView>
  </sheetViews>
  <sheetFormatPr defaultRowHeight="16.8" x14ac:dyDescent="0.5"/>
  <cols>
    <col min="1" max="1" width="23.44140625" style="7" customWidth="1"/>
    <col min="2" max="2" width="23" style="7" customWidth="1"/>
    <col min="3" max="3" width="21.88671875" style="7" customWidth="1"/>
    <col min="4" max="16384" width="8.88671875" style="7"/>
  </cols>
  <sheetData>
    <row r="1" spans="1:9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</row>
    <row r="2" spans="1:9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</row>
    <row r="3" spans="1:9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</row>
    <row r="4" spans="1:9" ht="20.399999999999999" x14ac:dyDescent="0.5">
      <c r="A4" s="551" t="s">
        <v>114</v>
      </c>
      <c r="B4" s="551"/>
      <c r="C4" s="551"/>
      <c r="D4" s="551"/>
      <c r="E4" s="551"/>
      <c r="F4" s="551"/>
      <c r="G4" s="551"/>
      <c r="H4" s="551"/>
      <c r="I4" s="551"/>
    </row>
    <row r="5" spans="1:9" x14ac:dyDescent="0.5">
      <c r="A5" s="5"/>
      <c r="B5" s="5"/>
      <c r="C5" s="5"/>
      <c r="D5" s="5"/>
      <c r="E5" s="5"/>
      <c r="F5" s="5"/>
      <c r="G5" s="5"/>
      <c r="H5" s="5"/>
      <c r="I5" s="5"/>
    </row>
    <row r="6" spans="1:9" ht="17.399999999999999" x14ac:dyDescent="0.5">
      <c r="A6" s="4"/>
      <c r="B6" s="25" t="s">
        <v>104</v>
      </c>
      <c r="C6" s="25" t="s">
        <v>120</v>
      </c>
      <c r="D6" s="26"/>
      <c r="E6" s="26"/>
      <c r="F6" s="4"/>
      <c r="G6" s="4"/>
      <c r="H6" s="4"/>
      <c r="I6" s="4"/>
    </row>
    <row r="7" spans="1:9" ht="18" thickBot="1" x14ac:dyDescent="0.55000000000000004">
      <c r="A7" s="29" t="s">
        <v>106</v>
      </c>
      <c r="B7" s="27" t="s">
        <v>105</v>
      </c>
      <c r="C7" s="27" t="s">
        <v>105</v>
      </c>
      <c r="D7" s="4"/>
      <c r="E7" s="484"/>
      <c r="F7" s="4"/>
      <c r="G7" s="4"/>
      <c r="H7" s="4"/>
      <c r="I7" s="484"/>
    </row>
    <row r="8" spans="1:9" x14ac:dyDescent="0.5">
      <c r="A8" s="488" t="s">
        <v>125</v>
      </c>
      <c r="B8" s="488">
        <v>0</v>
      </c>
      <c r="C8" s="488">
        <v>74472517677</v>
      </c>
    </row>
    <row r="9" spans="1:9" ht="17.399999999999999" thickBot="1" x14ac:dyDescent="0.55000000000000004">
      <c r="A9" s="488" t="s">
        <v>2</v>
      </c>
      <c r="B9" s="490">
        <f>SUM(B8:B8)</f>
        <v>0</v>
      </c>
      <c r="C9" s="490">
        <f>SUM(C8:C8)</f>
        <v>74472517677</v>
      </c>
    </row>
    <row r="10" spans="1:9" ht="17.399999999999999" thickTop="1" x14ac:dyDescent="0.5"/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4516-2072-42A8-877E-37BB5BACA214}">
  <dimension ref="A1:I93"/>
  <sheetViews>
    <sheetView rightToLeft="1" zoomScale="70" zoomScaleNormal="70" workbookViewId="0">
      <pane ySplit="9" topLeftCell="A46" activePane="bottomLeft" state="frozen"/>
      <selection pane="bottomLeft" activeCell="O69" sqref="O69"/>
    </sheetView>
  </sheetViews>
  <sheetFormatPr defaultRowHeight="16.8" x14ac:dyDescent="0.5"/>
  <cols>
    <col min="1" max="1" width="85" style="7" bestFit="1" customWidth="1"/>
    <col min="2" max="2" width="22" style="7" customWidth="1"/>
    <col min="3" max="4" width="20.88671875" style="7" customWidth="1"/>
    <col min="5" max="5" width="12.33203125" style="7" customWidth="1"/>
    <col min="6" max="6" width="20.44140625" style="7" customWidth="1"/>
    <col min="7" max="7" width="22.33203125" style="7" customWidth="1"/>
    <col min="8" max="8" width="18.88671875" style="7" customWidth="1"/>
    <col min="9" max="9" width="11.88671875" style="7" customWidth="1"/>
    <col min="10" max="16384" width="8.88671875" style="7"/>
  </cols>
  <sheetData>
    <row r="1" spans="1:9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</row>
    <row r="2" spans="1:9" ht="20.399999999999999" x14ac:dyDescent="0.65">
      <c r="A2" s="550" t="s">
        <v>109</v>
      </c>
      <c r="B2" s="550"/>
      <c r="C2" s="550"/>
      <c r="D2" s="550"/>
      <c r="E2" s="550"/>
      <c r="F2" s="550"/>
      <c r="G2" s="550"/>
      <c r="H2" s="550"/>
      <c r="I2" s="550"/>
    </row>
    <row r="3" spans="1:9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</row>
    <row r="4" spans="1:9" ht="20.399999999999999" x14ac:dyDescent="0.5">
      <c r="A4" s="551" t="s">
        <v>115</v>
      </c>
      <c r="B4" s="551"/>
      <c r="C4" s="551"/>
      <c r="D4" s="551"/>
      <c r="E4" s="551"/>
      <c r="F4" s="551"/>
      <c r="G4" s="551"/>
    </row>
    <row r="5" spans="1:9" x14ac:dyDescent="0.5">
      <c r="B5" s="28"/>
      <c r="C5" s="28"/>
      <c r="D5" s="28"/>
    </row>
    <row r="6" spans="1:9" ht="18" thickBot="1" x14ac:dyDescent="0.55000000000000004">
      <c r="A6" s="3"/>
      <c r="B6" s="565"/>
      <c r="C6" s="565"/>
      <c r="D6" s="565"/>
      <c r="E6" s="565"/>
      <c r="F6" s="565"/>
      <c r="G6" s="565"/>
      <c r="H6" s="565"/>
      <c r="I6" s="565"/>
    </row>
    <row r="7" spans="1:9" ht="13.2" customHeight="1" x14ac:dyDescent="0.5">
      <c r="A7" s="557" t="s">
        <v>107</v>
      </c>
      <c r="B7" s="575" t="s">
        <v>13</v>
      </c>
      <c r="C7" s="568" t="s">
        <v>14</v>
      </c>
      <c r="D7" s="568" t="s">
        <v>2</v>
      </c>
      <c r="E7" s="568"/>
      <c r="F7" s="568" t="s">
        <v>13</v>
      </c>
      <c r="G7" s="568" t="s">
        <v>14</v>
      </c>
      <c r="H7" s="568" t="s">
        <v>2</v>
      </c>
      <c r="I7" s="568"/>
    </row>
    <row r="8" spans="1:9" ht="13.2" customHeight="1" thickBot="1" x14ac:dyDescent="0.55000000000000004">
      <c r="A8" s="559"/>
      <c r="B8" s="576"/>
      <c r="C8" s="569"/>
      <c r="D8" s="565"/>
      <c r="E8" s="565"/>
      <c r="F8" s="569"/>
      <c r="G8" s="569"/>
      <c r="H8" s="565"/>
      <c r="I8" s="565"/>
    </row>
    <row r="9" spans="1:9" ht="35.4" thickBot="1" x14ac:dyDescent="0.55000000000000004">
      <c r="A9" s="558"/>
      <c r="B9" s="20"/>
      <c r="C9" s="20"/>
      <c r="D9" s="486" t="s">
        <v>6</v>
      </c>
      <c r="E9" s="486" t="s">
        <v>15</v>
      </c>
      <c r="F9" s="20"/>
      <c r="G9" s="20"/>
      <c r="H9" s="486" t="s">
        <v>6</v>
      </c>
      <c r="I9" s="486" t="s">
        <v>15</v>
      </c>
    </row>
    <row r="10" spans="1:9" x14ac:dyDescent="0.5">
      <c r="A10" s="488" t="s">
        <v>238</v>
      </c>
      <c r="B10" s="488">
        <v>-265359049</v>
      </c>
      <c r="C10" s="488">
        <v>0</v>
      </c>
      <c r="D10" s="488">
        <v>-265359049</v>
      </c>
      <c r="E10" s="489">
        <v>-7.6675105339954025E-6</v>
      </c>
      <c r="F10" s="488">
        <v>-298462329</v>
      </c>
      <c r="G10" s="488">
        <v>0</v>
      </c>
      <c r="H10" s="488">
        <v>-298462329</v>
      </c>
      <c r="I10" s="489">
        <v>-2.8354050242107825E-6</v>
      </c>
    </row>
    <row r="11" spans="1:9" x14ac:dyDescent="0.5">
      <c r="A11" s="488" t="s">
        <v>239</v>
      </c>
      <c r="B11" s="488">
        <v>171635950</v>
      </c>
      <c r="C11" s="488">
        <v>0</v>
      </c>
      <c r="D11" s="488">
        <v>171635950</v>
      </c>
      <c r="E11" s="489">
        <v>4.9593954289356388E-6</v>
      </c>
      <c r="F11" s="488">
        <v>2296352677</v>
      </c>
      <c r="G11" s="488">
        <v>248547115</v>
      </c>
      <c r="H11" s="488">
        <v>2544899792</v>
      </c>
      <c r="I11" s="489">
        <v>2.4176658007482666E-5</v>
      </c>
    </row>
    <row r="12" spans="1:9" x14ac:dyDescent="0.5">
      <c r="A12" s="488" t="s">
        <v>240</v>
      </c>
      <c r="B12" s="488">
        <v>-2367189679</v>
      </c>
      <c r="C12" s="488">
        <v>0</v>
      </c>
      <c r="D12" s="488">
        <v>-2367189679</v>
      </c>
      <c r="E12" s="489">
        <v>-6.8399596200307812E-5</v>
      </c>
      <c r="F12" s="488">
        <v>1991975028</v>
      </c>
      <c r="G12" s="488">
        <v>0</v>
      </c>
      <c r="H12" s="488">
        <v>1991975028</v>
      </c>
      <c r="I12" s="489">
        <v>1.8923848853613998E-5</v>
      </c>
    </row>
    <row r="13" spans="1:9" x14ac:dyDescent="0.5">
      <c r="A13" s="488" t="s">
        <v>241</v>
      </c>
      <c r="B13" s="488">
        <v>-1927011635</v>
      </c>
      <c r="C13" s="488">
        <v>0</v>
      </c>
      <c r="D13" s="488">
        <v>-1927011635</v>
      </c>
      <c r="E13" s="489">
        <v>-5.5680716622157484E-5</v>
      </c>
      <c r="F13" s="488">
        <v>-860200675</v>
      </c>
      <c r="G13" s="488">
        <v>0</v>
      </c>
      <c r="H13" s="488">
        <v>-860200675</v>
      </c>
      <c r="I13" s="489">
        <v>-8.1719435879779202E-6</v>
      </c>
    </row>
    <row r="14" spans="1:9" x14ac:dyDescent="0.5">
      <c r="A14" s="488" t="s">
        <v>242</v>
      </c>
      <c r="B14" s="488">
        <v>464070143</v>
      </c>
      <c r="C14" s="488">
        <v>0</v>
      </c>
      <c r="D14" s="488">
        <v>464070143</v>
      </c>
      <c r="E14" s="489">
        <v>1.3409238250493024E-5</v>
      </c>
      <c r="F14" s="488">
        <v>1504285480</v>
      </c>
      <c r="G14" s="488">
        <v>0</v>
      </c>
      <c r="H14" s="488">
        <v>1504285480</v>
      </c>
      <c r="I14" s="489">
        <v>1.4290777071029721E-5</v>
      </c>
    </row>
    <row r="15" spans="1:9" x14ac:dyDescent="0.5">
      <c r="A15" s="488" t="s">
        <v>243</v>
      </c>
      <c r="B15" s="488">
        <v>-1759349229</v>
      </c>
      <c r="C15" s="488">
        <v>0</v>
      </c>
      <c r="D15" s="488">
        <v>-1759349229</v>
      </c>
      <c r="E15" s="489">
        <v>-5.0836136160309304E-5</v>
      </c>
      <c r="F15" s="488">
        <v>4959202577</v>
      </c>
      <c r="G15" s="488">
        <v>0</v>
      </c>
      <c r="H15" s="488">
        <v>4959202577</v>
      </c>
      <c r="I15" s="489">
        <v>4.711263880442634E-5</v>
      </c>
    </row>
    <row r="16" spans="1:9" x14ac:dyDescent="0.5">
      <c r="A16" s="488" t="s">
        <v>244</v>
      </c>
      <c r="B16" s="488">
        <v>-1175547110</v>
      </c>
      <c r="C16" s="488">
        <v>0</v>
      </c>
      <c r="D16" s="488">
        <v>-1175547110</v>
      </c>
      <c r="E16" s="489">
        <v>-3.3967260144698706E-5</v>
      </c>
      <c r="F16" s="488">
        <v>2778527225</v>
      </c>
      <c r="G16" s="488">
        <v>0</v>
      </c>
      <c r="H16" s="488">
        <v>2778527225</v>
      </c>
      <c r="I16" s="489">
        <v>2.6396128717709776E-5</v>
      </c>
    </row>
    <row r="17" spans="1:9" x14ac:dyDescent="0.5">
      <c r="A17" s="488" t="s">
        <v>245</v>
      </c>
      <c r="B17" s="488">
        <v>-235657462</v>
      </c>
      <c r="C17" s="488">
        <v>0</v>
      </c>
      <c r="D17" s="488">
        <v>-235657462</v>
      </c>
      <c r="E17" s="489">
        <v>-6.8092875638080127E-6</v>
      </c>
      <c r="F17" s="488">
        <v>814178011</v>
      </c>
      <c r="G17" s="488">
        <v>0</v>
      </c>
      <c r="H17" s="488">
        <v>814178011</v>
      </c>
      <c r="I17" s="489">
        <v>7.7347262910065328E-6</v>
      </c>
    </row>
    <row r="18" spans="1:9" x14ac:dyDescent="0.5">
      <c r="A18" s="488" t="s">
        <v>246</v>
      </c>
      <c r="B18" s="488">
        <v>2485</v>
      </c>
      <c r="C18" s="488">
        <v>0</v>
      </c>
      <c r="D18" s="488">
        <v>2485</v>
      </c>
      <c r="E18" s="489">
        <v>7.1803708027980504E-11</v>
      </c>
      <c r="F18" s="488">
        <v>115490</v>
      </c>
      <c r="G18" s="488">
        <v>0</v>
      </c>
      <c r="H18" s="488">
        <v>115490</v>
      </c>
      <c r="I18" s="489">
        <v>1.0971599911562148E-9</v>
      </c>
    </row>
    <row r="19" spans="1:9" x14ac:dyDescent="0.5">
      <c r="A19" s="488" t="s">
        <v>247</v>
      </c>
      <c r="B19" s="488">
        <v>-1679605687</v>
      </c>
      <c r="C19" s="488">
        <v>0</v>
      </c>
      <c r="D19" s="488">
        <v>-1679605687</v>
      </c>
      <c r="E19" s="489">
        <v>-4.8531958290335458E-5</v>
      </c>
      <c r="F19" s="488">
        <v>-3034543490</v>
      </c>
      <c r="G19" s="488">
        <v>0</v>
      </c>
      <c r="H19" s="488">
        <v>-3034543490</v>
      </c>
      <c r="I19" s="489">
        <v>-2.8828294299519866E-5</v>
      </c>
    </row>
    <row r="20" spans="1:9" x14ac:dyDescent="0.5">
      <c r="A20" s="488" t="s">
        <v>248</v>
      </c>
      <c r="B20" s="488">
        <v>-2116300397</v>
      </c>
      <c r="C20" s="488">
        <v>0</v>
      </c>
      <c r="D20" s="488">
        <v>-2116300397</v>
      </c>
      <c r="E20" s="489">
        <v>-6.1150187446956634E-5</v>
      </c>
      <c r="F20" s="488">
        <v>-2507146652</v>
      </c>
      <c r="G20" s="488">
        <v>0</v>
      </c>
      <c r="H20" s="488">
        <v>-2507146652</v>
      </c>
      <c r="I20" s="489">
        <v>-2.3818001545897079E-5</v>
      </c>
    </row>
    <row r="21" spans="1:9" x14ac:dyDescent="0.5">
      <c r="A21" s="488" t="s">
        <v>249</v>
      </c>
      <c r="B21" s="488">
        <v>11312209</v>
      </c>
      <c r="C21" s="488">
        <v>0</v>
      </c>
      <c r="D21" s="488">
        <v>11312209</v>
      </c>
      <c r="E21" s="489">
        <v>3.2686460852615425E-7</v>
      </c>
      <c r="F21" s="488">
        <v>136461694</v>
      </c>
      <c r="G21" s="488">
        <v>475298</v>
      </c>
      <c r="H21" s="488">
        <v>136936992</v>
      </c>
      <c r="I21" s="489">
        <v>1.3009073420354893E-6</v>
      </c>
    </row>
    <row r="22" spans="1:9" x14ac:dyDescent="0.5">
      <c r="A22" s="488" t="s">
        <v>250</v>
      </c>
      <c r="B22" s="488">
        <v>72906205</v>
      </c>
      <c r="C22" s="488">
        <v>0</v>
      </c>
      <c r="D22" s="488">
        <v>72906205</v>
      </c>
      <c r="E22" s="489">
        <v>2.1066140270616069E-6</v>
      </c>
      <c r="F22" s="488">
        <v>223253166</v>
      </c>
      <c r="G22" s="488">
        <v>0</v>
      </c>
      <c r="H22" s="488">
        <v>223253166</v>
      </c>
      <c r="I22" s="489">
        <v>2.1209147253801796E-6</v>
      </c>
    </row>
    <row r="23" spans="1:9" x14ac:dyDescent="0.5">
      <c r="A23" s="488" t="s">
        <v>251</v>
      </c>
      <c r="B23" s="488">
        <v>-93756050</v>
      </c>
      <c r="C23" s="488">
        <v>0</v>
      </c>
      <c r="D23" s="488">
        <v>-93756050</v>
      </c>
      <c r="E23" s="489">
        <v>-2.7090672193387291E-6</v>
      </c>
      <c r="F23" s="488">
        <v>2448737</v>
      </c>
      <c r="G23" s="488">
        <v>0</v>
      </c>
      <c r="H23" s="488">
        <v>2448737</v>
      </c>
      <c r="I23" s="489">
        <v>2.3263107327594561E-8</v>
      </c>
    </row>
    <row r="24" spans="1:9" x14ac:dyDescent="0.5">
      <c r="A24" s="488" t="s">
        <v>252</v>
      </c>
      <c r="B24" s="488">
        <v>-66754800</v>
      </c>
      <c r="C24" s="488">
        <v>39973927</v>
      </c>
      <c r="D24" s="488">
        <v>-26780873</v>
      </c>
      <c r="E24" s="489">
        <v>-7.7382937047341109E-7</v>
      </c>
      <c r="F24" s="488">
        <v>-134177344</v>
      </c>
      <c r="G24" s="488">
        <v>39973927</v>
      </c>
      <c r="H24" s="488">
        <v>-94203417</v>
      </c>
      <c r="I24" s="489">
        <v>-8.9493653270937068E-7</v>
      </c>
    </row>
    <row r="25" spans="1:9" x14ac:dyDescent="0.5">
      <c r="A25" s="488" t="s">
        <v>253</v>
      </c>
      <c r="B25" s="488">
        <v>2727554</v>
      </c>
      <c r="C25" s="488">
        <v>4624746</v>
      </c>
      <c r="D25" s="488">
        <v>7352300</v>
      </c>
      <c r="E25" s="489">
        <v>2.1244362275014934E-7</v>
      </c>
      <c r="F25" s="488">
        <v>-22222339</v>
      </c>
      <c r="G25" s="488">
        <v>4624746</v>
      </c>
      <c r="H25" s="488">
        <v>-17597593</v>
      </c>
      <c r="I25" s="489">
        <v>-1.6717789401896846E-7</v>
      </c>
    </row>
    <row r="26" spans="1:9" x14ac:dyDescent="0.5">
      <c r="A26" s="488" t="s">
        <v>254</v>
      </c>
      <c r="B26" s="488">
        <v>-117669010</v>
      </c>
      <c r="C26" s="488">
        <v>0</v>
      </c>
      <c r="D26" s="488">
        <v>-117669010</v>
      </c>
      <c r="E26" s="489">
        <v>-3.4000286671957823E-6</v>
      </c>
      <c r="F26" s="488">
        <v>-104526380</v>
      </c>
      <c r="G26" s="488">
        <v>0</v>
      </c>
      <c r="H26" s="488">
        <v>-104526380</v>
      </c>
      <c r="I26" s="489">
        <v>-9.930051273390869E-7</v>
      </c>
    </row>
    <row r="27" spans="1:9" x14ac:dyDescent="0.5">
      <c r="A27" s="488" t="s">
        <v>255</v>
      </c>
      <c r="B27" s="488">
        <v>-75266937</v>
      </c>
      <c r="C27" s="488">
        <v>0</v>
      </c>
      <c r="D27" s="488">
        <v>-75266937</v>
      </c>
      <c r="E27" s="489">
        <v>-2.1748270295808465E-6</v>
      </c>
      <c r="F27" s="488">
        <v>-33249261</v>
      </c>
      <c r="G27" s="488">
        <v>0</v>
      </c>
      <c r="H27" s="488">
        <v>-33249261</v>
      </c>
      <c r="I27" s="489">
        <v>-3.1586941644047691E-7</v>
      </c>
    </row>
    <row r="28" spans="1:9" x14ac:dyDescent="0.5">
      <c r="A28" s="488" t="s">
        <v>256</v>
      </c>
      <c r="B28" s="488">
        <v>-2366965</v>
      </c>
      <c r="C28" s="488">
        <v>0</v>
      </c>
      <c r="D28" s="488">
        <v>-2366965</v>
      </c>
      <c r="E28" s="489">
        <v>-6.8393104133782252E-8</v>
      </c>
      <c r="F28" s="488">
        <v>-12556531</v>
      </c>
      <c r="G28" s="488">
        <v>0</v>
      </c>
      <c r="H28" s="488">
        <v>-12556531</v>
      </c>
      <c r="I28" s="489">
        <v>-1.1928758715830581E-7</v>
      </c>
    </row>
    <row r="29" spans="1:9" x14ac:dyDescent="0.5">
      <c r="A29" s="488" t="s">
        <v>257</v>
      </c>
      <c r="B29" s="488">
        <v>-35996158</v>
      </c>
      <c r="C29" s="488">
        <v>0</v>
      </c>
      <c r="D29" s="488">
        <v>-35996158</v>
      </c>
      <c r="E29" s="489">
        <v>-1.040103669682517E-6</v>
      </c>
      <c r="F29" s="488">
        <v>-25265843</v>
      </c>
      <c r="G29" s="488">
        <v>0</v>
      </c>
      <c r="H29" s="488">
        <v>-25265843</v>
      </c>
      <c r="I29" s="489">
        <v>-2.4002660041938101E-7</v>
      </c>
    </row>
    <row r="30" spans="1:9" x14ac:dyDescent="0.5">
      <c r="A30" s="488" t="s">
        <v>258</v>
      </c>
      <c r="B30" s="488">
        <v>17843365</v>
      </c>
      <c r="C30" s="488">
        <v>0</v>
      </c>
      <c r="D30" s="488">
        <v>17843365</v>
      </c>
      <c r="E30" s="489">
        <v>5.1558139665862629E-7</v>
      </c>
      <c r="F30" s="488">
        <v>17916387</v>
      </c>
      <c r="G30" s="488">
        <v>0</v>
      </c>
      <c r="H30" s="488">
        <v>17916387</v>
      </c>
      <c r="I30" s="489">
        <v>1.7020645079635745E-7</v>
      </c>
    </row>
    <row r="31" spans="1:9" x14ac:dyDescent="0.5">
      <c r="A31" s="488" t="s">
        <v>259</v>
      </c>
      <c r="B31" s="488">
        <v>-5072761</v>
      </c>
      <c r="C31" s="488">
        <v>8587357</v>
      </c>
      <c r="D31" s="488">
        <v>3514596</v>
      </c>
      <c r="E31" s="489">
        <v>1.015537324025385E-7</v>
      </c>
      <c r="F31" s="488">
        <v>9217620</v>
      </c>
      <c r="G31" s="488">
        <v>8587357</v>
      </c>
      <c r="H31" s="488">
        <v>17804977</v>
      </c>
      <c r="I31" s="489">
        <v>1.6914805098152748E-7</v>
      </c>
    </row>
    <row r="32" spans="1:9" x14ac:dyDescent="0.5">
      <c r="A32" s="488" t="s">
        <v>260</v>
      </c>
      <c r="B32" s="488">
        <v>-1385324896</v>
      </c>
      <c r="C32" s="488">
        <v>0</v>
      </c>
      <c r="D32" s="488">
        <v>-1385324896</v>
      </c>
      <c r="E32" s="489">
        <v>-4.0028758292264169E-5</v>
      </c>
      <c r="F32" s="488">
        <v>-2408906839</v>
      </c>
      <c r="G32" s="488">
        <v>0</v>
      </c>
      <c r="H32" s="488">
        <v>-2408906839</v>
      </c>
      <c r="I32" s="489">
        <v>-2.2884719076745911E-5</v>
      </c>
    </row>
    <row r="33" spans="1:9" x14ac:dyDescent="0.5">
      <c r="A33" s="488" t="s">
        <v>261</v>
      </c>
      <c r="B33" s="488">
        <v>-25897795</v>
      </c>
      <c r="C33" s="488">
        <v>0</v>
      </c>
      <c r="D33" s="488">
        <v>-25897795</v>
      </c>
      <c r="E33" s="489">
        <v>-7.483129620718284E-7</v>
      </c>
      <c r="F33" s="488">
        <v>-25897795</v>
      </c>
      <c r="G33" s="488">
        <v>0</v>
      </c>
      <c r="H33" s="488">
        <v>-25897795</v>
      </c>
      <c r="I33" s="489">
        <v>-2.4603017173058675E-7</v>
      </c>
    </row>
    <row r="34" spans="1:9" x14ac:dyDescent="0.5">
      <c r="A34" s="488" t="s">
        <v>262</v>
      </c>
      <c r="B34" s="488">
        <v>-8363382007</v>
      </c>
      <c r="C34" s="488">
        <v>0</v>
      </c>
      <c r="D34" s="488">
        <v>-8363382007</v>
      </c>
      <c r="E34" s="489">
        <v>-2.416586880310236E-4</v>
      </c>
      <c r="F34" s="488">
        <v>-8363382007</v>
      </c>
      <c r="G34" s="488">
        <v>0</v>
      </c>
      <c r="H34" s="488">
        <v>-8363382007</v>
      </c>
      <c r="I34" s="489">
        <v>-7.9452490508582263E-5</v>
      </c>
    </row>
    <row r="35" spans="1:9" x14ac:dyDescent="0.5">
      <c r="A35" s="488" t="s">
        <v>263</v>
      </c>
      <c r="B35" s="488">
        <v>2386873381</v>
      </c>
      <c r="C35" s="488">
        <v>0</v>
      </c>
      <c r="D35" s="488">
        <v>2386873381</v>
      </c>
      <c r="E35" s="489">
        <v>6.8968353862809939E-5</v>
      </c>
      <c r="F35" s="488">
        <v>2386873381</v>
      </c>
      <c r="G35" s="488">
        <v>0</v>
      </c>
      <c r="H35" s="488">
        <v>2386873381</v>
      </c>
      <c r="I35" s="489">
        <v>2.2675400273521209E-5</v>
      </c>
    </row>
    <row r="36" spans="1:9" x14ac:dyDescent="0.5">
      <c r="A36" s="488" t="s">
        <v>264</v>
      </c>
      <c r="B36" s="488">
        <v>-27314</v>
      </c>
      <c r="C36" s="488">
        <v>0</v>
      </c>
      <c r="D36" s="488">
        <v>-27314</v>
      </c>
      <c r="E36" s="489">
        <v>-7.8923399640895761E-10</v>
      </c>
      <c r="F36" s="488">
        <v>-27314</v>
      </c>
      <c r="G36" s="488">
        <v>0</v>
      </c>
      <c r="H36" s="488">
        <v>-27314</v>
      </c>
      <c r="I36" s="489">
        <v>-2.5948418043502341E-10</v>
      </c>
    </row>
    <row r="37" spans="1:9" x14ac:dyDescent="0.5">
      <c r="A37" s="488" t="s">
        <v>265</v>
      </c>
      <c r="B37" s="488">
        <v>-188084</v>
      </c>
      <c r="C37" s="488">
        <v>0</v>
      </c>
      <c r="D37" s="488">
        <v>-188084</v>
      </c>
      <c r="E37" s="489">
        <v>-5.434659404722208E-9</v>
      </c>
      <c r="F37" s="488">
        <v>-188084</v>
      </c>
      <c r="G37" s="488">
        <v>0</v>
      </c>
      <c r="H37" s="488">
        <v>-188084</v>
      </c>
      <c r="I37" s="489">
        <v>-1.7868061284667546E-9</v>
      </c>
    </row>
    <row r="38" spans="1:9" x14ac:dyDescent="0.5">
      <c r="A38" s="488" t="s">
        <v>266</v>
      </c>
      <c r="B38" s="488">
        <v>5607817</v>
      </c>
      <c r="C38" s="488">
        <v>0</v>
      </c>
      <c r="D38" s="488">
        <v>5607817</v>
      </c>
      <c r="E38" s="489">
        <v>1.620370440814268E-7</v>
      </c>
      <c r="F38" s="488">
        <v>5607817</v>
      </c>
      <c r="G38" s="488">
        <v>0</v>
      </c>
      <c r="H38" s="488">
        <v>5607817</v>
      </c>
      <c r="I38" s="489">
        <v>5.3274503854235615E-8</v>
      </c>
    </row>
    <row r="39" spans="1:9" x14ac:dyDescent="0.5">
      <c r="A39" s="488" t="s">
        <v>267</v>
      </c>
      <c r="B39" s="488">
        <v>418512</v>
      </c>
      <c r="C39" s="488">
        <v>0</v>
      </c>
      <c r="D39" s="488">
        <v>418512</v>
      </c>
      <c r="E39" s="489">
        <v>1.2092842436300272E-8</v>
      </c>
      <c r="F39" s="488">
        <v>418512</v>
      </c>
      <c r="G39" s="488">
        <v>0</v>
      </c>
      <c r="H39" s="488">
        <v>418512</v>
      </c>
      <c r="I39" s="489">
        <v>3.9758820869232812E-9</v>
      </c>
    </row>
    <row r="40" spans="1:9" x14ac:dyDescent="0.5">
      <c r="A40" s="488" t="s">
        <v>268</v>
      </c>
      <c r="B40" s="488">
        <v>0</v>
      </c>
      <c r="C40" s="488">
        <v>0</v>
      </c>
      <c r="D40" s="488">
        <v>0</v>
      </c>
      <c r="E40" s="489">
        <v>0</v>
      </c>
      <c r="F40" s="488">
        <v>-2064558280</v>
      </c>
      <c r="G40" s="488">
        <v>0</v>
      </c>
      <c r="H40" s="488">
        <v>-2064558280</v>
      </c>
      <c r="I40" s="489">
        <v>-1.9613392884460039E-5</v>
      </c>
    </row>
    <row r="41" spans="1:9" x14ac:dyDescent="0.5">
      <c r="A41" s="488" t="s">
        <v>269</v>
      </c>
      <c r="B41" s="488">
        <v>0</v>
      </c>
      <c r="C41" s="488">
        <v>0</v>
      </c>
      <c r="D41" s="488">
        <v>0</v>
      </c>
      <c r="E41" s="489">
        <v>0</v>
      </c>
      <c r="F41" s="488">
        <v>0</v>
      </c>
      <c r="G41" s="488">
        <v>7578272605</v>
      </c>
      <c r="H41" s="488">
        <v>7578272605</v>
      </c>
      <c r="I41" s="489">
        <v>7.1993917259340071E-5</v>
      </c>
    </row>
    <row r="42" spans="1:9" x14ac:dyDescent="0.5">
      <c r="A42" s="488" t="s">
        <v>270</v>
      </c>
      <c r="B42" s="488">
        <v>0</v>
      </c>
      <c r="C42" s="488">
        <v>0</v>
      </c>
      <c r="D42" s="488">
        <v>0</v>
      </c>
      <c r="E42" s="489">
        <v>0</v>
      </c>
      <c r="F42" s="488">
        <v>0</v>
      </c>
      <c r="G42" s="488">
        <v>3151707840</v>
      </c>
      <c r="H42" s="488">
        <v>3151707840</v>
      </c>
      <c r="I42" s="489">
        <v>2.9941360688036825E-5</v>
      </c>
    </row>
    <row r="43" spans="1:9" x14ac:dyDescent="0.5">
      <c r="A43" s="488" t="s">
        <v>271</v>
      </c>
      <c r="B43" s="488">
        <v>0</v>
      </c>
      <c r="C43" s="488">
        <v>0</v>
      </c>
      <c r="D43" s="488">
        <v>0</v>
      </c>
      <c r="E43" s="489">
        <v>0</v>
      </c>
      <c r="F43" s="488">
        <v>0</v>
      </c>
      <c r="G43" s="488">
        <v>19605393322</v>
      </c>
      <c r="H43" s="488">
        <v>19605393322</v>
      </c>
      <c r="I43" s="489">
        <v>1.8625208384950761E-4</v>
      </c>
    </row>
    <row r="44" spans="1:9" x14ac:dyDescent="0.5">
      <c r="A44" s="488" t="s">
        <v>272</v>
      </c>
      <c r="B44" s="488">
        <v>0</v>
      </c>
      <c r="C44" s="488">
        <v>0</v>
      </c>
      <c r="D44" s="488">
        <v>0</v>
      </c>
      <c r="E44" s="489">
        <v>0</v>
      </c>
      <c r="F44" s="488">
        <v>0</v>
      </c>
      <c r="G44" s="488">
        <v>23532008318</v>
      </c>
      <c r="H44" s="488">
        <v>23532008318</v>
      </c>
      <c r="I44" s="489">
        <v>2.2355509600887396E-4</v>
      </c>
    </row>
    <row r="45" spans="1:9" x14ac:dyDescent="0.5">
      <c r="A45" s="488" t="s">
        <v>273</v>
      </c>
      <c r="B45" s="488">
        <v>0</v>
      </c>
      <c r="C45" s="488">
        <v>0</v>
      </c>
      <c r="D45" s="488">
        <v>0</v>
      </c>
      <c r="E45" s="489">
        <v>0</v>
      </c>
      <c r="F45" s="488">
        <v>0</v>
      </c>
      <c r="G45" s="488">
        <v>13856510304</v>
      </c>
      <c r="H45" s="488">
        <v>13856510304</v>
      </c>
      <c r="I45" s="489">
        <v>1.3163744672779149E-4</v>
      </c>
    </row>
    <row r="46" spans="1:9" x14ac:dyDescent="0.5">
      <c r="A46" s="488" t="s">
        <v>274</v>
      </c>
      <c r="B46" s="488">
        <v>0</v>
      </c>
      <c r="C46" s="488">
        <v>0</v>
      </c>
      <c r="D46" s="488">
        <v>0</v>
      </c>
      <c r="E46" s="489">
        <v>0</v>
      </c>
      <c r="F46" s="488">
        <v>0</v>
      </c>
      <c r="G46" s="488">
        <v>4145722360</v>
      </c>
      <c r="H46" s="488">
        <v>4145722360</v>
      </c>
      <c r="I46" s="489">
        <v>3.9384541586576517E-5</v>
      </c>
    </row>
    <row r="47" spans="1:9" x14ac:dyDescent="0.5">
      <c r="A47" s="488" t="s">
        <v>275</v>
      </c>
      <c r="B47" s="488">
        <v>0</v>
      </c>
      <c r="C47" s="488">
        <v>0</v>
      </c>
      <c r="D47" s="488">
        <v>0</v>
      </c>
      <c r="E47" s="489">
        <v>0</v>
      </c>
      <c r="F47" s="488">
        <v>0</v>
      </c>
      <c r="G47" s="488">
        <v>1499527013</v>
      </c>
      <c r="H47" s="488">
        <v>1499527013</v>
      </c>
      <c r="I47" s="489">
        <v>1.4245571428882026E-5</v>
      </c>
    </row>
    <row r="48" spans="1:9" x14ac:dyDescent="0.5">
      <c r="A48" s="488" t="s">
        <v>276</v>
      </c>
      <c r="B48" s="488">
        <v>0</v>
      </c>
      <c r="C48" s="488">
        <v>0</v>
      </c>
      <c r="D48" s="488">
        <v>0</v>
      </c>
      <c r="E48" s="489">
        <v>0</v>
      </c>
      <c r="F48" s="488">
        <v>0</v>
      </c>
      <c r="G48" s="488">
        <v>593643600</v>
      </c>
      <c r="H48" s="488">
        <v>593643600</v>
      </c>
      <c r="I48" s="489">
        <v>5.6396398556233743E-6</v>
      </c>
    </row>
    <row r="49" spans="1:9" x14ac:dyDescent="0.5">
      <c r="A49" s="488" t="s">
        <v>277</v>
      </c>
      <c r="B49" s="488">
        <v>0</v>
      </c>
      <c r="C49" s="488">
        <v>0</v>
      </c>
      <c r="D49" s="488">
        <v>0</v>
      </c>
      <c r="E49" s="489">
        <v>0</v>
      </c>
      <c r="F49" s="488">
        <v>0</v>
      </c>
      <c r="G49" s="488">
        <v>7776693272</v>
      </c>
      <c r="H49" s="488">
        <v>7776693272</v>
      </c>
      <c r="I49" s="489">
        <v>7.3878922171028788E-5</v>
      </c>
    </row>
    <row r="50" spans="1:9" x14ac:dyDescent="0.5">
      <c r="A50" s="488" t="s">
        <v>278</v>
      </c>
      <c r="B50" s="488">
        <v>0</v>
      </c>
      <c r="C50" s="488">
        <v>0</v>
      </c>
      <c r="D50" s="488">
        <v>0</v>
      </c>
      <c r="E50" s="489">
        <v>0</v>
      </c>
      <c r="F50" s="488">
        <v>0</v>
      </c>
      <c r="G50" s="488">
        <v>549518281</v>
      </c>
      <c r="H50" s="488">
        <v>549518281</v>
      </c>
      <c r="I50" s="489">
        <v>5.2204474181499552E-6</v>
      </c>
    </row>
    <row r="51" spans="1:9" x14ac:dyDescent="0.5">
      <c r="A51" s="488" t="s">
        <v>279</v>
      </c>
      <c r="B51" s="488">
        <v>0</v>
      </c>
      <c r="C51" s="488">
        <v>0</v>
      </c>
      <c r="D51" s="488">
        <v>0</v>
      </c>
      <c r="E51" s="489">
        <v>0</v>
      </c>
      <c r="F51" s="488">
        <v>-75324662880</v>
      </c>
      <c r="G51" s="488">
        <v>0</v>
      </c>
      <c r="H51" s="488">
        <v>-75324662880</v>
      </c>
      <c r="I51" s="489">
        <v>-7.1558755268218599E-4</v>
      </c>
    </row>
    <row r="52" spans="1:9" x14ac:dyDescent="0.5">
      <c r="A52" s="488" t="s">
        <v>280</v>
      </c>
      <c r="B52" s="488">
        <v>0</v>
      </c>
      <c r="C52" s="488">
        <v>0</v>
      </c>
      <c r="D52" s="488">
        <v>0</v>
      </c>
      <c r="E52" s="489">
        <v>0</v>
      </c>
      <c r="F52" s="488">
        <v>0</v>
      </c>
      <c r="G52" s="488">
        <v>1862531810</v>
      </c>
      <c r="H52" s="488">
        <v>1862531810</v>
      </c>
      <c r="I52" s="489">
        <v>1.7694132688438555E-5</v>
      </c>
    </row>
    <row r="53" spans="1:9" x14ac:dyDescent="0.5">
      <c r="A53" s="488" t="s">
        <v>281</v>
      </c>
      <c r="B53" s="488">
        <v>0</v>
      </c>
      <c r="C53" s="488">
        <v>0</v>
      </c>
      <c r="D53" s="488">
        <v>0</v>
      </c>
      <c r="E53" s="489">
        <v>0</v>
      </c>
      <c r="F53" s="488">
        <v>-10278847160</v>
      </c>
      <c r="G53" s="488">
        <v>0</v>
      </c>
      <c r="H53" s="488">
        <v>-10278847160</v>
      </c>
      <c r="I53" s="489">
        <v>-9.7649492243152516E-5</v>
      </c>
    </row>
    <row r="54" spans="1:9" x14ac:dyDescent="0.5">
      <c r="A54" s="488" t="s">
        <v>282</v>
      </c>
      <c r="B54" s="488">
        <v>0</v>
      </c>
      <c r="C54" s="488">
        <v>0</v>
      </c>
      <c r="D54" s="488">
        <v>0</v>
      </c>
      <c r="E54" s="489">
        <v>0</v>
      </c>
      <c r="F54" s="488">
        <v>0</v>
      </c>
      <c r="G54" s="488">
        <v>509514108</v>
      </c>
      <c r="H54" s="488">
        <v>509514108</v>
      </c>
      <c r="I54" s="489">
        <v>4.8404060457809916E-6</v>
      </c>
    </row>
    <row r="55" spans="1:9" x14ac:dyDescent="0.5">
      <c r="A55" s="488" t="s">
        <v>283</v>
      </c>
      <c r="B55" s="488">
        <v>0</v>
      </c>
      <c r="C55" s="488">
        <v>0</v>
      </c>
      <c r="D55" s="488">
        <v>0</v>
      </c>
      <c r="E55" s="489">
        <v>0</v>
      </c>
      <c r="F55" s="488">
        <v>-212322340049</v>
      </c>
      <c r="G55" s="488">
        <v>0</v>
      </c>
      <c r="H55" s="488">
        <v>-212322340049</v>
      </c>
      <c r="I55" s="489">
        <v>-2.0170714064458193E-3</v>
      </c>
    </row>
    <row r="56" spans="1:9" x14ac:dyDescent="0.5">
      <c r="A56" s="488" t="s">
        <v>284</v>
      </c>
      <c r="B56" s="488">
        <v>0</v>
      </c>
      <c r="C56" s="488">
        <v>0</v>
      </c>
      <c r="D56" s="488">
        <v>0</v>
      </c>
      <c r="E56" s="489">
        <v>0</v>
      </c>
      <c r="F56" s="488">
        <v>-24198029000</v>
      </c>
      <c r="G56" s="488">
        <v>0</v>
      </c>
      <c r="H56" s="488">
        <v>-24198029000</v>
      </c>
      <c r="I56" s="489">
        <v>-2.2988232127143328E-4</v>
      </c>
    </row>
    <row r="57" spans="1:9" x14ac:dyDescent="0.5">
      <c r="A57" s="488" t="s">
        <v>285</v>
      </c>
      <c r="B57" s="488">
        <v>0</v>
      </c>
      <c r="C57" s="488">
        <v>0</v>
      </c>
      <c r="D57" s="488">
        <v>0</v>
      </c>
      <c r="E57" s="489">
        <v>0</v>
      </c>
      <c r="F57" s="488">
        <v>-33647101810</v>
      </c>
      <c r="G57" s="488">
        <v>0</v>
      </c>
      <c r="H57" s="488">
        <v>-33647101810</v>
      </c>
      <c r="I57" s="489">
        <v>-3.1964892132904893E-4</v>
      </c>
    </row>
    <row r="58" spans="1:9" x14ac:dyDescent="0.5">
      <c r="A58" s="488" t="s">
        <v>286</v>
      </c>
      <c r="B58" s="488">
        <v>0</v>
      </c>
      <c r="C58" s="488">
        <v>0</v>
      </c>
      <c r="D58" s="488">
        <v>0</v>
      </c>
      <c r="E58" s="489">
        <v>0</v>
      </c>
      <c r="F58" s="488">
        <v>0</v>
      </c>
      <c r="G58" s="488">
        <v>2311518575</v>
      </c>
      <c r="H58" s="488">
        <v>2311518575</v>
      </c>
      <c r="I58" s="489">
        <v>2.1959526359896323E-5</v>
      </c>
    </row>
    <row r="59" spans="1:9" x14ac:dyDescent="0.5">
      <c r="A59" s="488" t="s">
        <v>287</v>
      </c>
      <c r="B59" s="488">
        <v>0</v>
      </c>
      <c r="C59" s="488">
        <v>0</v>
      </c>
      <c r="D59" s="488">
        <v>0</v>
      </c>
      <c r="E59" s="489">
        <v>0</v>
      </c>
      <c r="F59" s="488">
        <v>0</v>
      </c>
      <c r="G59" s="488">
        <v>2375461701</v>
      </c>
      <c r="H59" s="488">
        <v>2375461701</v>
      </c>
      <c r="I59" s="489">
        <v>2.2566988820340178E-5</v>
      </c>
    </row>
    <row r="60" spans="1:9" x14ac:dyDescent="0.5">
      <c r="A60" s="488" t="s">
        <v>288</v>
      </c>
      <c r="B60" s="488">
        <v>0</v>
      </c>
      <c r="C60" s="488">
        <v>0</v>
      </c>
      <c r="D60" s="488">
        <v>0</v>
      </c>
      <c r="E60" s="489">
        <v>0</v>
      </c>
      <c r="F60" s="488">
        <v>0</v>
      </c>
      <c r="G60" s="488">
        <v>67925964781</v>
      </c>
      <c r="H60" s="488">
        <v>67925964781</v>
      </c>
      <c r="I60" s="489">
        <v>6.4529960099055604E-4</v>
      </c>
    </row>
    <row r="61" spans="1:9" x14ac:dyDescent="0.5">
      <c r="A61" s="488" t="s">
        <v>289</v>
      </c>
      <c r="B61" s="488">
        <v>0</v>
      </c>
      <c r="C61" s="488">
        <v>0</v>
      </c>
      <c r="D61" s="488">
        <v>0</v>
      </c>
      <c r="E61" s="489">
        <v>0</v>
      </c>
      <c r="F61" s="488">
        <v>0</v>
      </c>
      <c r="G61" s="488">
        <v>2560275398</v>
      </c>
      <c r="H61" s="488">
        <v>2560275398</v>
      </c>
      <c r="I61" s="489">
        <v>2.432272692897354E-5</v>
      </c>
    </row>
    <row r="62" spans="1:9" x14ac:dyDescent="0.5">
      <c r="A62" s="488" t="s">
        <v>290</v>
      </c>
      <c r="B62" s="488">
        <v>0</v>
      </c>
      <c r="C62" s="488">
        <v>0</v>
      </c>
      <c r="D62" s="488">
        <v>0</v>
      </c>
      <c r="E62" s="489">
        <v>0</v>
      </c>
      <c r="F62" s="488">
        <v>-46016896368</v>
      </c>
      <c r="G62" s="488">
        <v>0</v>
      </c>
      <c r="H62" s="488">
        <v>-46016896368</v>
      </c>
      <c r="I62" s="489">
        <v>-4.3716250421812569E-4</v>
      </c>
    </row>
    <row r="63" spans="1:9" x14ac:dyDescent="0.5">
      <c r="A63" s="488" t="s">
        <v>291</v>
      </c>
      <c r="B63" s="488">
        <v>0</v>
      </c>
      <c r="C63" s="488">
        <v>0</v>
      </c>
      <c r="D63" s="488">
        <v>0</v>
      </c>
      <c r="E63" s="489">
        <v>0</v>
      </c>
      <c r="F63" s="488">
        <v>-24424589730</v>
      </c>
      <c r="G63" s="488">
        <v>0</v>
      </c>
      <c r="H63" s="488">
        <v>-24424589730</v>
      </c>
      <c r="I63" s="489">
        <v>-2.3203465799775716E-4</v>
      </c>
    </row>
    <row r="64" spans="1:9" x14ac:dyDescent="0.5">
      <c r="A64" s="488" t="s">
        <v>292</v>
      </c>
      <c r="B64" s="488">
        <v>0</v>
      </c>
      <c r="C64" s="488">
        <v>0</v>
      </c>
      <c r="D64" s="488">
        <v>0</v>
      </c>
      <c r="E64" s="489">
        <v>0</v>
      </c>
      <c r="F64" s="488">
        <v>0</v>
      </c>
      <c r="G64" s="488">
        <v>-193496279</v>
      </c>
      <c r="H64" s="488">
        <v>-193496279</v>
      </c>
      <c r="I64" s="489">
        <v>-1.8382230128703825E-6</v>
      </c>
    </row>
    <row r="65" spans="1:9" x14ac:dyDescent="0.5">
      <c r="A65" s="488" t="s">
        <v>293</v>
      </c>
      <c r="B65" s="488">
        <v>0</v>
      </c>
      <c r="C65" s="488">
        <v>0</v>
      </c>
      <c r="D65" s="488">
        <v>0</v>
      </c>
      <c r="E65" s="489">
        <v>0</v>
      </c>
      <c r="F65" s="488">
        <v>0</v>
      </c>
      <c r="G65" s="488">
        <v>1375367369</v>
      </c>
      <c r="H65" s="488">
        <v>1375367369</v>
      </c>
      <c r="I65" s="489">
        <v>1.3066049445047938E-5</v>
      </c>
    </row>
    <row r="66" spans="1:9" x14ac:dyDescent="0.5">
      <c r="A66" s="488" t="s">
        <v>294</v>
      </c>
      <c r="B66" s="488">
        <v>0</v>
      </c>
      <c r="C66" s="488">
        <v>0</v>
      </c>
      <c r="D66" s="488">
        <v>0</v>
      </c>
      <c r="E66" s="489">
        <v>0</v>
      </c>
      <c r="F66" s="488">
        <v>0</v>
      </c>
      <c r="G66" s="488">
        <v>18480000</v>
      </c>
      <c r="H66" s="488">
        <v>18480000</v>
      </c>
      <c r="I66" s="489">
        <v>1.7556079865414192E-7</v>
      </c>
    </row>
    <row r="67" spans="1:9" x14ac:dyDescent="0.5">
      <c r="A67" s="488" t="s">
        <v>295</v>
      </c>
      <c r="B67" s="488">
        <v>0</v>
      </c>
      <c r="C67" s="488">
        <v>0</v>
      </c>
      <c r="D67" s="488">
        <v>0</v>
      </c>
      <c r="E67" s="489">
        <v>0</v>
      </c>
      <c r="F67" s="488">
        <v>0</v>
      </c>
      <c r="G67" s="488">
        <v>771158934</v>
      </c>
      <c r="H67" s="488">
        <v>771158934</v>
      </c>
      <c r="I67" s="489">
        <v>7.3260432003418132E-6</v>
      </c>
    </row>
    <row r="68" spans="1:9" x14ac:dyDescent="0.5">
      <c r="A68" s="488" t="s">
        <v>296</v>
      </c>
      <c r="B68" s="488">
        <v>0</v>
      </c>
      <c r="C68" s="488">
        <v>0</v>
      </c>
      <c r="D68" s="488">
        <v>0</v>
      </c>
      <c r="E68" s="489">
        <v>0</v>
      </c>
      <c r="F68" s="488">
        <v>-39565112862</v>
      </c>
      <c r="G68" s="488">
        <v>0</v>
      </c>
      <c r="H68" s="488">
        <v>-39565112862</v>
      </c>
      <c r="I68" s="489">
        <v>-3.7587028208300771E-4</v>
      </c>
    </row>
    <row r="69" spans="1:9" x14ac:dyDescent="0.5">
      <c r="A69" s="488" t="s">
        <v>297</v>
      </c>
      <c r="B69" s="488">
        <v>0</v>
      </c>
      <c r="C69" s="488">
        <v>0</v>
      </c>
      <c r="D69" s="488">
        <v>0</v>
      </c>
      <c r="E69" s="489">
        <v>0</v>
      </c>
      <c r="F69" s="488">
        <v>-12677676500</v>
      </c>
      <c r="G69" s="488">
        <v>0</v>
      </c>
      <c r="H69" s="488">
        <v>-12677676500</v>
      </c>
      <c r="I69" s="489">
        <v>-1.2043847464387698E-4</v>
      </c>
    </row>
    <row r="70" spans="1:9" x14ac:dyDescent="0.5">
      <c r="A70" s="488" t="s">
        <v>298</v>
      </c>
      <c r="B70" s="488">
        <v>0</v>
      </c>
      <c r="C70" s="488">
        <v>0</v>
      </c>
      <c r="D70" s="488">
        <v>0</v>
      </c>
      <c r="E70" s="489">
        <v>0</v>
      </c>
      <c r="F70" s="488">
        <v>0</v>
      </c>
      <c r="G70" s="488">
        <v>6922358</v>
      </c>
      <c r="H70" s="488">
        <v>6922358</v>
      </c>
      <c r="I70" s="489">
        <v>6.5762700165037251E-8</v>
      </c>
    </row>
    <row r="71" spans="1:9" x14ac:dyDescent="0.5">
      <c r="A71" s="488" t="s">
        <v>299</v>
      </c>
      <c r="B71" s="488">
        <v>0</v>
      </c>
      <c r="C71" s="488">
        <v>0</v>
      </c>
      <c r="D71" s="488">
        <v>0</v>
      </c>
      <c r="E71" s="489">
        <v>0</v>
      </c>
      <c r="F71" s="488">
        <v>0</v>
      </c>
      <c r="G71" s="488">
        <v>-830936456</v>
      </c>
      <c r="H71" s="488">
        <v>-830936456</v>
      </c>
      <c r="I71" s="489">
        <v>-7.8939322427598629E-6</v>
      </c>
    </row>
    <row r="72" spans="1:9" x14ac:dyDescent="0.5">
      <c r="A72" s="488" t="s">
        <v>300</v>
      </c>
      <c r="B72" s="488">
        <v>0</v>
      </c>
      <c r="C72" s="488">
        <v>0</v>
      </c>
      <c r="D72" s="488">
        <v>0</v>
      </c>
      <c r="E72" s="489">
        <v>0</v>
      </c>
      <c r="F72" s="488">
        <v>0</v>
      </c>
      <c r="G72" s="488">
        <v>105000</v>
      </c>
      <c r="H72" s="488">
        <v>105000</v>
      </c>
      <c r="I72" s="489">
        <v>9.9750453780762446E-10</v>
      </c>
    </row>
    <row r="73" spans="1:9" x14ac:dyDescent="0.5">
      <c r="A73" s="488" t="s">
        <v>301</v>
      </c>
      <c r="B73" s="488">
        <v>0</v>
      </c>
      <c r="C73" s="488">
        <v>0</v>
      </c>
      <c r="D73" s="488">
        <v>0</v>
      </c>
      <c r="E73" s="489">
        <v>0</v>
      </c>
      <c r="F73" s="488">
        <v>0</v>
      </c>
      <c r="G73" s="488">
        <v>4041031310</v>
      </c>
      <c r="H73" s="488">
        <v>4041031310</v>
      </c>
      <c r="I73" s="489">
        <v>3.8389972087120849E-5</v>
      </c>
    </row>
    <row r="74" spans="1:9" x14ac:dyDescent="0.5">
      <c r="A74" s="488" t="s">
        <v>302</v>
      </c>
      <c r="B74" s="488">
        <v>0</v>
      </c>
      <c r="C74" s="488">
        <v>0</v>
      </c>
      <c r="D74" s="488">
        <v>0</v>
      </c>
      <c r="E74" s="489">
        <v>0</v>
      </c>
      <c r="F74" s="488">
        <v>-12413874440</v>
      </c>
      <c r="G74" s="488">
        <v>0</v>
      </c>
      <c r="H74" s="488">
        <v>-12413874440</v>
      </c>
      <c r="I74" s="489">
        <v>-1.1793234367308651E-4</v>
      </c>
    </row>
    <row r="75" spans="1:9" x14ac:dyDescent="0.5">
      <c r="A75" s="488" t="s">
        <v>303</v>
      </c>
      <c r="B75" s="488">
        <v>0</v>
      </c>
      <c r="C75" s="488">
        <v>0</v>
      </c>
      <c r="D75" s="488">
        <v>0</v>
      </c>
      <c r="E75" s="489">
        <v>0</v>
      </c>
      <c r="F75" s="488">
        <v>0</v>
      </c>
      <c r="G75" s="488">
        <v>16301520331</v>
      </c>
      <c r="H75" s="488">
        <v>16301520331</v>
      </c>
      <c r="I75" s="489">
        <v>1.5486514765081666E-4</v>
      </c>
    </row>
    <row r="76" spans="1:9" x14ac:dyDescent="0.5">
      <c r="A76" s="488" t="s">
        <v>304</v>
      </c>
      <c r="B76" s="488">
        <v>0</v>
      </c>
      <c r="C76" s="488">
        <v>0</v>
      </c>
      <c r="D76" s="488">
        <v>0</v>
      </c>
      <c r="E76" s="489">
        <v>0</v>
      </c>
      <c r="F76" s="488">
        <v>0</v>
      </c>
      <c r="G76" s="488">
        <v>6099167121</v>
      </c>
      <c r="H76" s="488">
        <v>6099167121</v>
      </c>
      <c r="I76" s="489">
        <v>5.7942351238519662E-5</v>
      </c>
    </row>
    <row r="77" spans="1:9" x14ac:dyDescent="0.5">
      <c r="A77" s="488" t="s">
        <v>305</v>
      </c>
      <c r="B77" s="488">
        <v>0</v>
      </c>
      <c r="C77" s="488">
        <v>0</v>
      </c>
      <c r="D77" s="488">
        <v>0</v>
      </c>
      <c r="E77" s="489">
        <v>0</v>
      </c>
      <c r="F77" s="488">
        <v>0</v>
      </c>
      <c r="G77" s="488">
        <v>168628568</v>
      </c>
      <c r="H77" s="488">
        <v>168628568</v>
      </c>
      <c r="I77" s="489">
        <v>1.601978683657158E-6</v>
      </c>
    </row>
    <row r="78" spans="1:9" x14ac:dyDescent="0.5">
      <c r="A78" s="488" t="s">
        <v>306</v>
      </c>
      <c r="B78" s="488">
        <v>0</v>
      </c>
      <c r="C78" s="488">
        <v>0</v>
      </c>
      <c r="D78" s="488">
        <v>0</v>
      </c>
      <c r="E78" s="489">
        <v>0</v>
      </c>
      <c r="F78" s="488">
        <v>0</v>
      </c>
      <c r="G78" s="488">
        <v>5853042682</v>
      </c>
      <c r="H78" s="488">
        <v>5853042682</v>
      </c>
      <c r="I78" s="489">
        <v>5.5604158431206751E-5</v>
      </c>
    </row>
    <row r="79" spans="1:9" x14ac:dyDescent="0.5">
      <c r="A79" s="488" t="s">
        <v>307</v>
      </c>
      <c r="B79" s="488">
        <v>0</v>
      </c>
      <c r="C79" s="488">
        <v>0</v>
      </c>
      <c r="D79" s="488">
        <v>0</v>
      </c>
      <c r="E79" s="489">
        <v>0</v>
      </c>
      <c r="F79" s="488">
        <v>0</v>
      </c>
      <c r="G79" s="488">
        <v>-2601560000</v>
      </c>
      <c r="H79" s="488">
        <v>-2601560000</v>
      </c>
      <c r="I79" s="489">
        <v>-2.4714932432179083E-5</v>
      </c>
    </row>
    <row r="80" spans="1:9" x14ac:dyDescent="0.5">
      <c r="A80" s="488" t="s">
        <v>308</v>
      </c>
      <c r="B80" s="488">
        <v>0</v>
      </c>
      <c r="C80" s="488">
        <v>0</v>
      </c>
      <c r="D80" s="488">
        <v>0</v>
      </c>
      <c r="E80" s="489">
        <v>0</v>
      </c>
      <c r="F80" s="488">
        <v>0</v>
      </c>
      <c r="G80" s="488">
        <v>7268170423</v>
      </c>
      <c r="H80" s="488">
        <v>7268170423</v>
      </c>
      <c r="I80" s="489">
        <v>6.9047933128587249E-5</v>
      </c>
    </row>
    <row r="81" spans="1:9" x14ac:dyDescent="0.5">
      <c r="A81" s="488" t="s">
        <v>309</v>
      </c>
      <c r="B81" s="488">
        <v>0</v>
      </c>
      <c r="C81" s="488">
        <v>0</v>
      </c>
      <c r="D81" s="488">
        <v>0</v>
      </c>
      <c r="E81" s="489">
        <v>0</v>
      </c>
      <c r="F81" s="488">
        <v>-374594000</v>
      </c>
      <c r="G81" s="488">
        <v>0</v>
      </c>
      <c r="H81" s="488">
        <v>-374594000</v>
      </c>
      <c r="I81" s="489">
        <v>-3.5586591889096123E-6</v>
      </c>
    </row>
    <row r="82" spans="1:9" x14ac:dyDescent="0.5">
      <c r="A82" s="488" t="s">
        <v>310</v>
      </c>
      <c r="B82" s="488">
        <v>0</v>
      </c>
      <c r="C82" s="488">
        <v>0</v>
      </c>
      <c r="D82" s="488">
        <v>0</v>
      </c>
      <c r="E82" s="489">
        <v>0</v>
      </c>
      <c r="F82" s="488">
        <v>-3346268000</v>
      </c>
      <c r="G82" s="488">
        <v>0</v>
      </c>
      <c r="H82" s="488">
        <v>-3346268000</v>
      </c>
      <c r="I82" s="489">
        <v>-3.1789690616385182E-5</v>
      </c>
    </row>
    <row r="83" spans="1:9" x14ac:dyDescent="0.5">
      <c r="A83" s="488" t="s">
        <v>311</v>
      </c>
      <c r="B83" s="488">
        <v>0</v>
      </c>
      <c r="C83" s="488">
        <v>0</v>
      </c>
      <c r="D83" s="488">
        <v>0</v>
      </c>
      <c r="E83" s="489">
        <v>0</v>
      </c>
      <c r="F83" s="488">
        <v>0</v>
      </c>
      <c r="G83" s="488">
        <v>2511400000</v>
      </c>
      <c r="H83" s="488">
        <v>2511400000</v>
      </c>
      <c r="I83" s="489">
        <v>2.3858408535714936E-5</v>
      </c>
    </row>
    <row r="84" spans="1:9" x14ac:dyDescent="0.5">
      <c r="A84" s="488" t="s">
        <v>312</v>
      </c>
      <c r="B84" s="488">
        <v>0</v>
      </c>
      <c r="C84" s="488">
        <v>0</v>
      </c>
      <c r="D84" s="488">
        <v>0</v>
      </c>
      <c r="E84" s="489">
        <v>0</v>
      </c>
      <c r="F84" s="488">
        <v>0</v>
      </c>
      <c r="G84" s="488">
        <v>5194570000</v>
      </c>
      <c r="H84" s="488">
        <v>5194570000</v>
      </c>
      <c r="I84" s="489">
        <v>4.934863949485097E-5</v>
      </c>
    </row>
    <row r="85" spans="1:9" x14ac:dyDescent="0.5">
      <c r="A85" s="488" t="s">
        <v>313</v>
      </c>
      <c r="B85" s="488">
        <v>0</v>
      </c>
      <c r="C85" s="488">
        <v>0</v>
      </c>
      <c r="D85" s="488">
        <v>0</v>
      </c>
      <c r="E85" s="489">
        <v>0</v>
      </c>
      <c r="F85" s="488">
        <v>0</v>
      </c>
      <c r="G85" s="488">
        <v>939820000</v>
      </c>
      <c r="H85" s="488">
        <v>939820000</v>
      </c>
      <c r="I85" s="489">
        <v>8.9283306164034441E-6</v>
      </c>
    </row>
    <row r="86" spans="1:9" x14ac:dyDescent="0.5">
      <c r="A86" s="488" t="s">
        <v>314</v>
      </c>
      <c r="B86" s="488">
        <v>0</v>
      </c>
      <c r="C86" s="488">
        <v>0</v>
      </c>
      <c r="D86" s="488">
        <v>0</v>
      </c>
      <c r="E86" s="489">
        <v>0</v>
      </c>
      <c r="F86" s="488">
        <v>0</v>
      </c>
      <c r="G86" s="488">
        <v>3001010000</v>
      </c>
      <c r="H86" s="488">
        <v>3001010000</v>
      </c>
      <c r="I86" s="489">
        <v>2.8509724695295802E-5</v>
      </c>
    </row>
    <row r="87" spans="1:9" x14ac:dyDescent="0.5">
      <c r="A87" s="488" t="s">
        <v>315</v>
      </c>
      <c r="B87" s="488">
        <v>0</v>
      </c>
      <c r="C87" s="488">
        <v>0</v>
      </c>
      <c r="D87" s="488">
        <v>0</v>
      </c>
      <c r="E87" s="489">
        <v>0</v>
      </c>
      <c r="F87" s="488">
        <v>0</v>
      </c>
      <c r="G87" s="488">
        <v>17884000</v>
      </c>
      <c r="H87" s="488">
        <v>17884000</v>
      </c>
      <c r="I87" s="489">
        <v>1.6989877289668149E-7</v>
      </c>
    </row>
    <row r="88" spans="1:9" x14ac:dyDescent="0.5">
      <c r="A88" s="488" t="s">
        <v>316</v>
      </c>
      <c r="B88" s="488">
        <v>0</v>
      </c>
      <c r="C88" s="488">
        <v>0</v>
      </c>
      <c r="D88" s="488">
        <v>0</v>
      </c>
      <c r="E88" s="489">
        <v>0</v>
      </c>
      <c r="F88" s="488">
        <v>0</v>
      </c>
      <c r="G88" s="488">
        <v>3609550000</v>
      </c>
      <c r="H88" s="488">
        <v>3609550000</v>
      </c>
      <c r="I88" s="489">
        <v>3.4290880994700103E-5</v>
      </c>
    </row>
    <row r="89" spans="1:9" x14ac:dyDescent="0.5">
      <c r="A89" s="488" t="s">
        <v>317</v>
      </c>
      <c r="B89" s="488">
        <v>0</v>
      </c>
      <c r="C89" s="488">
        <v>0</v>
      </c>
      <c r="D89" s="488">
        <v>0</v>
      </c>
      <c r="E89" s="489">
        <v>0</v>
      </c>
      <c r="F89" s="488">
        <v>43809490</v>
      </c>
      <c r="G89" s="488">
        <v>0</v>
      </c>
      <c r="H89" s="488">
        <v>43809490</v>
      </c>
      <c r="I89" s="489">
        <v>4.1619204832416903E-7</v>
      </c>
    </row>
    <row r="90" spans="1:9" x14ac:dyDescent="0.5">
      <c r="A90" s="488" t="s">
        <v>318</v>
      </c>
      <c r="B90" s="488">
        <v>0</v>
      </c>
      <c r="C90" s="488">
        <v>0</v>
      </c>
      <c r="D90" s="488">
        <v>0</v>
      </c>
      <c r="E90" s="489">
        <v>0</v>
      </c>
      <c r="F90" s="488">
        <v>0</v>
      </c>
      <c r="G90" s="488">
        <v>1173987558</v>
      </c>
      <c r="H90" s="488">
        <v>1173987558</v>
      </c>
      <c r="I90" s="489">
        <v>1.1152932537473254E-5</v>
      </c>
    </row>
    <row r="91" spans="1:9" x14ac:dyDescent="0.5">
      <c r="A91" s="488" t="s">
        <v>319</v>
      </c>
      <c r="B91" s="488">
        <v>0</v>
      </c>
      <c r="C91" s="488">
        <v>0</v>
      </c>
      <c r="D91" s="488">
        <v>0</v>
      </c>
      <c r="E91" s="489">
        <v>0</v>
      </c>
      <c r="F91" s="488">
        <v>0</v>
      </c>
      <c r="G91" s="488">
        <v>209103431</v>
      </c>
      <c r="H91" s="488">
        <v>209103431</v>
      </c>
      <c r="I91" s="489">
        <v>1.9864916313680335E-6</v>
      </c>
    </row>
    <row r="92" spans="1:9" ht="17.399999999999999" thickBot="1" x14ac:dyDescent="0.55000000000000004">
      <c r="A92" s="488" t="s">
        <v>2</v>
      </c>
      <c r="B92" s="490">
        <f t="shared" ref="B92:I92" si="0">SUM(B10:B91)</f>
        <v>-18564325404</v>
      </c>
      <c r="C92" s="490">
        <f t="shared" si="0"/>
        <v>53186030</v>
      </c>
      <c r="D92" s="490">
        <f t="shared" si="0"/>
        <v>-18511139374</v>
      </c>
      <c r="E92" s="492">
        <f t="shared" si="0"/>
        <v>-5.3487663858187129E-4</v>
      </c>
      <c r="F92" s="490">
        <f t="shared" si="0"/>
        <v>-497314660670</v>
      </c>
      <c r="G92" s="490">
        <f t="shared" si="0"/>
        <v>215071398081</v>
      </c>
      <c r="H92" s="490">
        <f t="shared" si="0"/>
        <v>-282243262589</v>
      </c>
      <c r="I92" s="492">
        <f t="shared" si="0"/>
        <v>-2.6813231923633941E-3</v>
      </c>
    </row>
    <row r="93" spans="1:9" ht="17.399999999999999" thickTop="1" x14ac:dyDescent="0.5"/>
  </sheetData>
  <mergeCells count="13">
    <mergeCell ref="F7:F8"/>
    <mergeCell ref="G7:G8"/>
    <mergeCell ref="H7:I8"/>
    <mergeCell ref="A7:A9"/>
    <mergeCell ref="B7:B8"/>
    <mergeCell ref="C7:C8"/>
    <mergeCell ref="D7:E8"/>
    <mergeCell ref="A1:I1"/>
    <mergeCell ref="B6:E6"/>
    <mergeCell ref="F6:I6"/>
    <mergeCell ref="A4:G4"/>
    <mergeCell ref="A3:I3"/>
    <mergeCell ref="A2:I2"/>
  </mergeCells>
  <conditionalFormatting sqref="F9:F12 F4:F5">
    <cfRule type="duplicateValues" dxfId="2" priority="4"/>
    <cfRule type="duplicateValues" dxfId="1" priority="5"/>
  </conditionalFormatting>
  <conditionalFormatting sqref="F9:G12 F4:G5 A6:B6">
    <cfRule type="cellIs" dxfId="0" priority="1" operator="equal">
      <formula>-3000000000000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1"/>
  <sheetViews>
    <sheetView rightToLeft="1" zoomScaleNormal="100" zoomScaleSheetLayoutView="98" workbookViewId="0">
      <pane ySplit="6" topLeftCell="A22" activePane="bottomLeft" state="frozen"/>
      <selection pane="bottomLeft" activeCell="H34" sqref="H34"/>
    </sheetView>
  </sheetViews>
  <sheetFormatPr defaultColWidth="9.109375" defaultRowHeight="16.2" x14ac:dyDescent="0.5"/>
  <cols>
    <col min="1" max="1" width="23.33203125" style="5" customWidth="1"/>
    <col min="2" max="2" width="14.33203125" style="5" customWidth="1"/>
    <col min="3" max="3" width="21.109375" style="5" customWidth="1"/>
    <col min="4" max="4" width="22.33203125" style="5" customWidth="1"/>
    <col min="5" max="6" width="17.5546875" style="5" customWidth="1"/>
    <col min="7" max="7" width="16" style="5" customWidth="1"/>
    <col min="8" max="8" width="19.44140625" style="5" customWidth="1"/>
    <col min="9" max="9" width="17.5546875" style="5" customWidth="1"/>
    <col min="10" max="10" width="16.109375" style="5" customWidth="1"/>
    <col min="11" max="16384" width="9.109375" style="5"/>
  </cols>
  <sheetData>
    <row r="1" spans="1:13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</row>
    <row r="2" spans="1:13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  <c r="J2" s="550"/>
    </row>
    <row r="3" spans="1:13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</row>
    <row r="4" spans="1:13" ht="20.399999999999999" x14ac:dyDescent="0.5">
      <c r="A4" s="551" t="s">
        <v>12</v>
      </c>
      <c r="B4" s="551"/>
      <c r="C4" s="551"/>
      <c r="D4" s="551"/>
      <c r="E4" s="551"/>
      <c r="F4" s="551"/>
      <c r="G4" s="551"/>
      <c r="H4" s="551"/>
      <c r="I4" s="551"/>
      <c r="J4" s="551"/>
      <c r="K4" s="494"/>
      <c r="L4" s="494"/>
      <c r="M4" s="494"/>
    </row>
    <row r="5" spans="1:13" ht="16.5" customHeight="1" thickBot="1" x14ac:dyDescent="0.6">
      <c r="B5" s="561" t="s">
        <v>51</v>
      </c>
      <c r="C5" s="561"/>
      <c r="D5" s="561"/>
      <c r="E5" s="565" t="s">
        <v>99</v>
      </c>
      <c r="F5" s="565"/>
      <c r="G5" s="565"/>
      <c r="H5" s="565" t="s">
        <v>120</v>
      </c>
      <c r="I5" s="565"/>
      <c r="J5" s="565"/>
      <c r="K5" s="4"/>
      <c r="L5" s="4"/>
      <c r="M5" s="4"/>
    </row>
    <row r="6" spans="1:13" ht="29.4" customHeight="1" thickBot="1" x14ac:dyDescent="0.55000000000000004">
      <c r="A6" s="510" t="s">
        <v>36</v>
      </c>
      <c r="B6" s="480" t="s">
        <v>45</v>
      </c>
      <c r="C6" s="480" t="s">
        <v>50</v>
      </c>
      <c r="D6" s="480" t="s">
        <v>46</v>
      </c>
      <c r="E6" s="480" t="s">
        <v>47</v>
      </c>
      <c r="F6" s="480" t="s">
        <v>48</v>
      </c>
      <c r="G6" s="480" t="s">
        <v>49</v>
      </c>
      <c r="H6" s="480" t="s">
        <v>47</v>
      </c>
      <c r="I6" s="480" t="s">
        <v>48</v>
      </c>
      <c r="J6" s="480" t="s">
        <v>49</v>
      </c>
    </row>
    <row r="7" spans="1:13" x14ac:dyDescent="0.5">
      <c r="A7" s="488" t="s">
        <v>141</v>
      </c>
      <c r="B7" s="488" t="s">
        <v>373</v>
      </c>
      <c r="C7" s="488">
        <v>786519511</v>
      </c>
      <c r="D7" s="488">
        <v>9</v>
      </c>
      <c r="H7" s="488">
        <v>7078675599</v>
      </c>
      <c r="I7" s="488">
        <v>-53462248</v>
      </c>
      <c r="J7" s="488">
        <v>7025213351</v>
      </c>
    </row>
    <row r="8" spans="1:13" x14ac:dyDescent="0.5">
      <c r="A8" s="488" t="s">
        <v>137</v>
      </c>
      <c r="B8" s="488" t="s">
        <v>197</v>
      </c>
      <c r="C8" s="488">
        <v>38895630</v>
      </c>
      <c r="D8" s="488">
        <v>55</v>
      </c>
      <c r="E8" s="488">
        <v>2139259650</v>
      </c>
      <c r="F8" s="488">
        <v>-1464243</v>
      </c>
      <c r="G8" s="488">
        <v>2137795407</v>
      </c>
      <c r="H8" s="488">
        <v>2139259650</v>
      </c>
      <c r="I8" s="488">
        <v>0</v>
      </c>
      <c r="J8" s="488">
        <v>2139259650</v>
      </c>
    </row>
    <row r="9" spans="1:13" x14ac:dyDescent="0.5">
      <c r="A9" s="488" t="s">
        <v>374</v>
      </c>
      <c r="B9" s="488" t="s">
        <v>375</v>
      </c>
      <c r="C9" s="488">
        <v>527253432</v>
      </c>
      <c r="D9" s="488">
        <v>120</v>
      </c>
      <c r="H9" s="488">
        <v>63270411840</v>
      </c>
      <c r="I9" s="488">
        <v>0</v>
      </c>
      <c r="J9" s="488">
        <v>63270411840</v>
      </c>
    </row>
    <row r="10" spans="1:13" x14ac:dyDescent="0.5">
      <c r="A10" s="488" t="s">
        <v>152</v>
      </c>
      <c r="B10" s="488" t="s">
        <v>376</v>
      </c>
      <c r="C10" s="488">
        <v>6652344473</v>
      </c>
      <c r="D10" s="488">
        <v>240</v>
      </c>
      <c r="H10" s="488">
        <v>1596562673520</v>
      </c>
      <c r="I10" s="488">
        <v>0</v>
      </c>
      <c r="J10" s="488">
        <v>1596562673520</v>
      </c>
    </row>
    <row r="11" spans="1:13" x14ac:dyDescent="0.5">
      <c r="A11" s="488" t="s">
        <v>132</v>
      </c>
      <c r="B11" s="488" t="s">
        <v>377</v>
      </c>
      <c r="C11" s="488">
        <v>1376744619</v>
      </c>
      <c r="D11" s="488">
        <v>615</v>
      </c>
      <c r="H11" s="488">
        <v>846697940685</v>
      </c>
      <c r="I11" s="488">
        <v>0</v>
      </c>
      <c r="J11" s="488">
        <v>846697940685</v>
      </c>
    </row>
    <row r="12" spans="1:13" x14ac:dyDescent="0.5">
      <c r="A12" s="488" t="s">
        <v>162</v>
      </c>
      <c r="B12" s="488" t="s">
        <v>378</v>
      </c>
      <c r="C12" s="488">
        <v>220690469</v>
      </c>
      <c r="D12" s="488">
        <v>140</v>
      </c>
      <c r="H12" s="488">
        <v>30896665660</v>
      </c>
      <c r="I12" s="488">
        <v>0</v>
      </c>
      <c r="J12" s="488">
        <v>30896665660</v>
      </c>
    </row>
    <row r="13" spans="1:13" x14ac:dyDescent="0.5">
      <c r="A13" s="488" t="s">
        <v>379</v>
      </c>
      <c r="B13" s="488" t="s">
        <v>378</v>
      </c>
      <c r="C13" s="488">
        <v>180000000</v>
      </c>
      <c r="D13" s="488">
        <v>270</v>
      </c>
      <c r="H13" s="488">
        <v>48600000000</v>
      </c>
      <c r="I13" s="488">
        <v>0</v>
      </c>
      <c r="J13" s="488">
        <v>48600000000</v>
      </c>
    </row>
    <row r="14" spans="1:13" x14ac:dyDescent="0.5">
      <c r="A14" s="488" t="s">
        <v>158</v>
      </c>
      <c r="B14" s="488" t="s">
        <v>380</v>
      </c>
      <c r="C14" s="488">
        <v>44658855</v>
      </c>
      <c r="D14" s="488">
        <v>69</v>
      </c>
      <c r="H14" s="488">
        <v>3081460995</v>
      </c>
      <c r="I14" s="488">
        <v>-127518011</v>
      </c>
      <c r="J14" s="488">
        <v>2953942984</v>
      </c>
    </row>
    <row r="15" spans="1:13" x14ac:dyDescent="0.5">
      <c r="A15" s="488" t="s">
        <v>139</v>
      </c>
      <c r="B15" s="488" t="s">
        <v>381</v>
      </c>
      <c r="C15" s="488">
        <v>162887424</v>
      </c>
      <c r="D15" s="488">
        <v>30</v>
      </c>
      <c r="H15" s="488">
        <v>4886622720</v>
      </c>
      <c r="I15" s="488">
        <v>-191336180</v>
      </c>
      <c r="J15" s="488">
        <v>4695286540</v>
      </c>
    </row>
    <row r="16" spans="1:13" x14ac:dyDescent="0.5">
      <c r="A16" s="488" t="s">
        <v>171</v>
      </c>
      <c r="B16" s="488" t="s">
        <v>382</v>
      </c>
      <c r="C16" s="488">
        <v>25225537</v>
      </c>
      <c r="D16" s="488">
        <v>380</v>
      </c>
      <c r="H16" s="488">
        <v>9585704060</v>
      </c>
      <c r="I16" s="488">
        <v>0</v>
      </c>
      <c r="J16" s="488">
        <v>9585704060</v>
      </c>
    </row>
    <row r="17" spans="1:10" x14ac:dyDescent="0.5">
      <c r="A17" s="488" t="s">
        <v>153</v>
      </c>
      <c r="B17" s="488" t="s">
        <v>373</v>
      </c>
      <c r="C17" s="488">
        <v>1445270084</v>
      </c>
      <c r="D17" s="488">
        <v>55</v>
      </c>
      <c r="H17" s="488">
        <v>79489854620</v>
      </c>
      <c r="I17" s="488">
        <v>0</v>
      </c>
      <c r="J17" s="488">
        <v>79489854620</v>
      </c>
    </row>
    <row r="18" spans="1:10" x14ac:dyDescent="0.5">
      <c r="A18" s="488" t="s">
        <v>146</v>
      </c>
      <c r="B18" s="488" t="s">
        <v>383</v>
      </c>
      <c r="C18" s="488">
        <v>8818365</v>
      </c>
      <c r="D18" s="488">
        <v>7</v>
      </c>
      <c r="H18" s="488">
        <v>61728555</v>
      </c>
      <c r="I18" s="488">
        <v>0</v>
      </c>
      <c r="J18" s="488">
        <v>61728555</v>
      </c>
    </row>
    <row r="19" spans="1:10" x14ac:dyDescent="0.5">
      <c r="A19" s="488" t="s">
        <v>160</v>
      </c>
      <c r="B19" s="488" t="s">
        <v>384</v>
      </c>
      <c r="C19" s="488">
        <v>25061305</v>
      </c>
      <c r="D19" s="488">
        <v>40</v>
      </c>
      <c r="H19" s="488">
        <v>1002452200</v>
      </c>
      <c r="I19" s="488">
        <v>0</v>
      </c>
      <c r="J19" s="488">
        <v>1002452200</v>
      </c>
    </row>
    <row r="20" spans="1:10" x14ac:dyDescent="0.5">
      <c r="A20" s="488" t="s">
        <v>135</v>
      </c>
      <c r="B20" s="488" t="s">
        <v>385</v>
      </c>
      <c r="C20" s="488">
        <v>105498559</v>
      </c>
      <c r="D20" s="488">
        <v>583</v>
      </c>
      <c r="H20" s="488">
        <v>61505659897</v>
      </c>
      <c r="I20" s="488">
        <v>-3232938645</v>
      </c>
      <c r="J20" s="488">
        <v>58272721252</v>
      </c>
    </row>
    <row r="21" spans="1:10" x14ac:dyDescent="0.5">
      <c r="A21" s="488" t="s">
        <v>151</v>
      </c>
      <c r="B21" s="488" t="s">
        <v>386</v>
      </c>
      <c r="C21" s="488">
        <v>62278670</v>
      </c>
      <c r="D21" s="488">
        <v>10</v>
      </c>
      <c r="H21" s="488">
        <v>622786700</v>
      </c>
      <c r="I21" s="488">
        <v>0</v>
      </c>
      <c r="J21" s="488">
        <v>622786700</v>
      </c>
    </row>
    <row r="22" spans="1:10" x14ac:dyDescent="0.5">
      <c r="A22" s="488" t="s">
        <v>147</v>
      </c>
      <c r="B22" s="488" t="s">
        <v>387</v>
      </c>
      <c r="C22" s="488">
        <v>64605909</v>
      </c>
      <c r="D22" s="488">
        <v>57</v>
      </c>
      <c r="H22" s="488">
        <v>3682536813</v>
      </c>
      <c r="I22" s="488">
        <v>0</v>
      </c>
      <c r="J22" s="488">
        <v>3682536813</v>
      </c>
    </row>
    <row r="23" spans="1:10" x14ac:dyDescent="0.5">
      <c r="A23" s="488" t="s">
        <v>156</v>
      </c>
      <c r="B23" s="488" t="s">
        <v>388</v>
      </c>
      <c r="C23" s="488">
        <v>190509788</v>
      </c>
      <c r="D23" s="488">
        <v>82</v>
      </c>
      <c r="E23" s="488">
        <v>15621802616</v>
      </c>
      <c r="F23" s="488">
        <v>-1010763654</v>
      </c>
      <c r="G23" s="488">
        <v>14611038962</v>
      </c>
      <c r="H23" s="488">
        <v>15621802616</v>
      </c>
      <c r="I23" s="488">
        <v>0</v>
      </c>
      <c r="J23" s="488">
        <v>15621802616</v>
      </c>
    </row>
    <row r="24" spans="1:10" x14ac:dyDescent="0.5">
      <c r="A24" s="488" t="s">
        <v>134</v>
      </c>
      <c r="B24" s="488" t="s">
        <v>383</v>
      </c>
      <c r="C24" s="488">
        <v>86689494</v>
      </c>
      <c r="D24" s="488">
        <v>5</v>
      </c>
      <c r="H24" s="488">
        <v>433447470</v>
      </c>
      <c r="I24" s="488">
        <v>-18675659</v>
      </c>
      <c r="J24" s="488">
        <v>414771811</v>
      </c>
    </row>
    <row r="25" spans="1:10" x14ac:dyDescent="0.5">
      <c r="A25" s="488" t="s">
        <v>143</v>
      </c>
      <c r="B25" s="488" t="s">
        <v>389</v>
      </c>
      <c r="C25" s="488">
        <v>40976193</v>
      </c>
      <c r="D25" s="488">
        <v>50</v>
      </c>
      <c r="H25" s="488">
        <v>2048809650</v>
      </c>
      <c r="I25" s="488">
        <v>-73010920</v>
      </c>
      <c r="J25" s="488">
        <v>1975798730</v>
      </c>
    </row>
    <row r="26" spans="1:10" x14ac:dyDescent="0.5">
      <c r="A26" s="488" t="s">
        <v>148</v>
      </c>
      <c r="B26" s="488" t="s">
        <v>390</v>
      </c>
      <c r="C26" s="488">
        <v>129125219</v>
      </c>
      <c r="D26" s="488">
        <v>40</v>
      </c>
      <c r="H26" s="488">
        <v>5165008760</v>
      </c>
      <c r="I26" s="488">
        <v>0</v>
      </c>
      <c r="J26" s="488">
        <v>5165008760</v>
      </c>
    </row>
    <row r="27" spans="1:10" x14ac:dyDescent="0.5">
      <c r="A27" s="488" t="s">
        <v>150</v>
      </c>
      <c r="B27" s="488" t="s">
        <v>375</v>
      </c>
      <c r="C27" s="488">
        <v>241854255</v>
      </c>
      <c r="D27" s="488">
        <v>100</v>
      </c>
      <c r="H27" s="488">
        <v>24185425500</v>
      </c>
      <c r="I27" s="488">
        <v>0</v>
      </c>
      <c r="J27" s="488">
        <v>24185425500</v>
      </c>
    </row>
    <row r="28" spans="1:10" x14ac:dyDescent="0.5">
      <c r="A28" s="488" t="s">
        <v>159</v>
      </c>
      <c r="B28" s="488" t="s">
        <v>387</v>
      </c>
      <c r="C28" s="488">
        <v>1348948839</v>
      </c>
      <c r="D28" s="488">
        <v>47</v>
      </c>
      <c r="H28" s="488">
        <v>63400595433</v>
      </c>
      <c r="I28" s="488">
        <v>-545947732</v>
      </c>
      <c r="J28" s="488">
        <v>62854647701</v>
      </c>
    </row>
    <row r="29" spans="1:10" x14ac:dyDescent="0.5">
      <c r="A29" s="488" t="s">
        <v>142</v>
      </c>
      <c r="B29" s="488" t="s">
        <v>197</v>
      </c>
      <c r="C29" s="488">
        <v>21015982</v>
      </c>
      <c r="D29" s="488">
        <v>450</v>
      </c>
      <c r="E29" s="488">
        <v>9457191900</v>
      </c>
      <c r="F29" s="488">
        <v>-196628403</v>
      </c>
      <c r="G29" s="488">
        <v>9260563497</v>
      </c>
      <c r="H29" s="488">
        <v>9457191900</v>
      </c>
      <c r="I29" s="488">
        <v>-196628403</v>
      </c>
      <c r="J29" s="488">
        <v>9260563497</v>
      </c>
    </row>
    <row r="30" spans="1:10" ht="16.8" thickBot="1" x14ac:dyDescent="0.55000000000000004">
      <c r="A30" s="488" t="s">
        <v>2</v>
      </c>
      <c r="B30" s="488"/>
      <c r="C30" s="490">
        <f t="shared" ref="C30:J30" si="0">SUM(C7:C29)</f>
        <v>13785872612</v>
      </c>
      <c r="D30" s="490">
        <f t="shared" si="0"/>
        <v>3454</v>
      </c>
      <c r="E30" s="490">
        <f t="shared" si="0"/>
        <v>27218254166</v>
      </c>
      <c r="F30" s="490">
        <f t="shared" si="0"/>
        <v>-1208856300</v>
      </c>
      <c r="G30" s="490">
        <f t="shared" si="0"/>
        <v>26009397866</v>
      </c>
      <c r="H30" s="490">
        <f t="shared" si="0"/>
        <v>2879476714843</v>
      </c>
      <c r="I30" s="490">
        <f t="shared" si="0"/>
        <v>-4439517798</v>
      </c>
      <c r="J30" s="490">
        <f t="shared" si="0"/>
        <v>2875037197045</v>
      </c>
    </row>
    <row r="31" spans="1:10" ht="16.8" thickTop="1" x14ac:dyDescent="0.5"/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2"/>
  <sheetViews>
    <sheetView rightToLeft="1" zoomScaleNormal="100" zoomScaleSheetLayoutView="106" workbookViewId="0">
      <selection activeCell="J15" sqref="J15"/>
    </sheetView>
  </sheetViews>
  <sheetFormatPr defaultColWidth="9.109375" defaultRowHeight="16.2" x14ac:dyDescent="0.3"/>
  <cols>
    <col min="1" max="1" width="29.44140625" style="479" customWidth="1"/>
    <col min="2" max="2" width="10.5546875" style="479" customWidth="1"/>
    <col min="3" max="3" width="19.109375" style="479" customWidth="1"/>
    <col min="4" max="4" width="20.109375" style="479" customWidth="1"/>
    <col min="5" max="5" width="19.6640625" style="479" customWidth="1"/>
    <col min="6" max="6" width="18.5546875" style="479" customWidth="1"/>
    <col min="7" max="16384" width="9.109375" style="479"/>
  </cols>
  <sheetData>
    <row r="1" spans="1:10" ht="20.399999999999999" x14ac:dyDescent="0.3">
      <c r="A1" s="564" t="s">
        <v>118</v>
      </c>
      <c r="B1" s="564"/>
      <c r="C1" s="564"/>
      <c r="D1" s="564"/>
      <c r="E1" s="564"/>
      <c r="F1" s="564"/>
      <c r="G1" s="511"/>
    </row>
    <row r="2" spans="1:10" ht="20.399999999999999" x14ac:dyDescent="0.3">
      <c r="A2" s="564" t="s">
        <v>70</v>
      </c>
      <c r="B2" s="564"/>
      <c r="C2" s="564"/>
      <c r="D2" s="564"/>
      <c r="E2" s="564"/>
      <c r="F2" s="564"/>
      <c r="G2" s="511"/>
    </row>
    <row r="3" spans="1:10" ht="20.399999999999999" x14ac:dyDescent="0.3">
      <c r="A3" s="564" t="s">
        <v>119</v>
      </c>
      <c r="B3" s="564"/>
      <c r="C3" s="564"/>
      <c r="D3" s="564"/>
      <c r="E3" s="564"/>
      <c r="F3" s="564"/>
      <c r="G3" s="511"/>
    </row>
    <row r="4" spans="1:10" ht="20.399999999999999" x14ac:dyDescent="0.3">
      <c r="A4" s="551" t="s">
        <v>84</v>
      </c>
      <c r="B4" s="551"/>
      <c r="C4" s="551"/>
      <c r="D4" s="551"/>
      <c r="E4" s="551"/>
      <c r="F4" s="551"/>
      <c r="G4" s="494"/>
      <c r="H4" s="494"/>
      <c r="I4" s="494"/>
      <c r="J4" s="494"/>
    </row>
    <row r="5" spans="1:10" ht="18" thickBot="1" x14ac:dyDescent="0.35">
      <c r="A5" s="21"/>
      <c r="B5" s="21"/>
      <c r="C5" s="21"/>
      <c r="D5" s="21"/>
      <c r="E5" s="6" t="s">
        <v>99</v>
      </c>
      <c r="F5" s="6" t="s">
        <v>120</v>
      </c>
      <c r="G5" s="483"/>
    </row>
    <row r="6" spans="1:10" ht="47.25" customHeight="1" thickBot="1" x14ac:dyDescent="0.35">
      <c r="A6" s="24" t="s">
        <v>87</v>
      </c>
      <c r="B6" s="24" t="s">
        <v>88</v>
      </c>
      <c r="C6" s="24" t="s">
        <v>92</v>
      </c>
      <c r="D6" s="24" t="s">
        <v>89</v>
      </c>
      <c r="E6" s="481" t="s">
        <v>93</v>
      </c>
      <c r="F6" s="481" t="s">
        <v>93</v>
      </c>
    </row>
    <row r="7" spans="1:10" x14ac:dyDescent="0.5">
      <c r="A7" s="488" t="s">
        <v>121</v>
      </c>
      <c r="E7" s="488">
        <v>43840000000</v>
      </c>
      <c r="F7" s="488">
        <v>418017000000</v>
      </c>
    </row>
    <row r="8" spans="1:10" x14ac:dyDescent="0.5">
      <c r="A8" s="488" t="s">
        <v>122</v>
      </c>
      <c r="E8" s="488">
        <v>0</v>
      </c>
      <c r="F8" s="488">
        <v>24485000000</v>
      </c>
    </row>
    <row r="9" spans="1:10" x14ac:dyDescent="0.5">
      <c r="A9" s="488" t="s">
        <v>123</v>
      </c>
      <c r="E9" s="488">
        <v>11007128000</v>
      </c>
      <c r="F9" s="488">
        <v>11007128000</v>
      </c>
    </row>
    <row r="10" spans="1:10" x14ac:dyDescent="0.5">
      <c r="A10" s="488" t="s">
        <v>124</v>
      </c>
      <c r="E10" s="488">
        <v>0</v>
      </c>
      <c r="F10" s="488">
        <v>7680000000</v>
      </c>
    </row>
    <row r="11" spans="1:10" ht="16.8" thickBot="1" x14ac:dyDescent="0.55000000000000004">
      <c r="A11" s="512" t="s">
        <v>2</v>
      </c>
      <c r="C11" s="490"/>
      <c r="D11" s="490"/>
      <c r="E11" s="490">
        <f>SUM(E7:E10)</f>
        <v>54847128000</v>
      </c>
      <c r="F11" s="490">
        <f>SUM(F7:F10)</f>
        <v>461189128000</v>
      </c>
    </row>
    <row r="12" spans="1:10" ht="16.8" thickTop="1" x14ac:dyDescent="0.3"/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7"/>
  <sheetViews>
    <sheetView rightToLeft="1" zoomScaleNormal="100" workbookViewId="0">
      <pane ySplit="6" topLeftCell="A37" activePane="bottomLeft" state="frozen"/>
      <selection pane="bottomLeft" activeCell="O49" sqref="O49"/>
    </sheetView>
  </sheetViews>
  <sheetFormatPr defaultRowHeight="16.8" x14ac:dyDescent="0.5"/>
  <cols>
    <col min="1" max="1" width="26.77734375" style="7" customWidth="1"/>
    <col min="2" max="2" width="12.5546875" style="7" customWidth="1"/>
    <col min="3" max="3" width="12.44140625" style="7" customWidth="1"/>
    <col min="4" max="4" width="10.6640625" style="7" customWidth="1"/>
    <col min="5" max="5" width="14.88671875" style="7" bestFit="1" customWidth="1"/>
    <col min="6" max="6" width="8.44140625" style="7" bestFit="1" customWidth="1"/>
    <col min="7" max="7" width="14.88671875" style="7" bestFit="1" customWidth="1"/>
    <col min="8" max="8" width="15.77734375" style="7" bestFit="1" customWidth="1"/>
    <col min="9" max="9" width="8.44140625" style="7" bestFit="1" customWidth="1"/>
    <col min="10" max="10" width="15.77734375" style="7" bestFit="1" customWidth="1"/>
    <col min="11" max="16384" width="8.88671875" style="7"/>
  </cols>
  <sheetData>
    <row r="1" spans="1:10" ht="18.600000000000001" x14ac:dyDescent="0.6">
      <c r="A1" s="578" t="s">
        <v>118</v>
      </c>
      <c r="B1" s="578"/>
      <c r="C1" s="578"/>
      <c r="D1" s="578"/>
      <c r="E1" s="578"/>
      <c r="F1" s="578"/>
      <c r="G1" s="578"/>
      <c r="H1" s="578"/>
      <c r="I1" s="578"/>
      <c r="J1" s="578"/>
    </row>
    <row r="2" spans="1:10" ht="18.600000000000001" x14ac:dyDescent="0.6">
      <c r="A2" s="578" t="s">
        <v>70</v>
      </c>
      <c r="B2" s="578"/>
      <c r="C2" s="578"/>
      <c r="D2" s="578"/>
      <c r="E2" s="578"/>
      <c r="F2" s="578"/>
      <c r="G2" s="578"/>
      <c r="H2" s="578"/>
      <c r="I2" s="578"/>
      <c r="J2" s="578"/>
    </row>
    <row r="3" spans="1:10" ht="18.600000000000001" x14ac:dyDescent="0.6">
      <c r="A3" s="578" t="s">
        <v>119</v>
      </c>
      <c r="B3" s="578"/>
      <c r="C3" s="578"/>
      <c r="D3" s="578"/>
      <c r="E3" s="578"/>
      <c r="F3" s="578"/>
      <c r="G3" s="578"/>
      <c r="H3" s="578"/>
      <c r="I3" s="578"/>
      <c r="J3" s="578"/>
    </row>
    <row r="4" spans="1:10" ht="20.399999999999999" x14ac:dyDescent="0.5">
      <c r="A4" s="551" t="s">
        <v>95</v>
      </c>
      <c r="B4" s="551"/>
      <c r="C4" s="551"/>
      <c r="D4" s="551"/>
      <c r="E4" s="551"/>
      <c r="F4" s="551"/>
      <c r="G4" s="551"/>
      <c r="H4" s="551"/>
      <c r="I4" s="551"/>
      <c r="J4" s="551"/>
    </row>
    <row r="5" spans="1:10" ht="16.5" customHeight="1" thickBot="1" x14ac:dyDescent="0.55000000000000004">
      <c r="A5" s="14"/>
      <c r="B5" s="577"/>
      <c r="C5" s="577"/>
      <c r="D5" s="577"/>
      <c r="E5" s="565" t="s">
        <v>99</v>
      </c>
      <c r="F5" s="565"/>
      <c r="G5" s="565"/>
      <c r="H5" s="565" t="s">
        <v>120</v>
      </c>
      <c r="I5" s="565"/>
      <c r="J5" s="565"/>
    </row>
    <row r="6" spans="1:10" ht="38.25" customHeight="1" thickBot="1" x14ac:dyDescent="0.55000000000000004">
      <c r="A6" s="23" t="s">
        <v>43</v>
      </c>
      <c r="B6" s="17" t="s">
        <v>52</v>
      </c>
      <c r="C6" s="17" t="s">
        <v>26</v>
      </c>
      <c r="D6" s="17" t="s">
        <v>41</v>
      </c>
      <c r="E6" s="17" t="s">
        <v>71</v>
      </c>
      <c r="F6" s="17" t="s">
        <v>48</v>
      </c>
      <c r="G6" s="17" t="s">
        <v>53</v>
      </c>
      <c r="H6" s="17" t="s">
        <v>71</v>
      </c>
      <c r="I6" s="17" t="s">
        <v>48</v>
      </c>
      <c r="J6" s="17" t="s">
        <v>53</v>
      </c>
    </row>
    <row r="7" spans="1:10" x14ac:dyDescent="0.5">
      <c r="A7" s="488" t="s">
        <v>236</v>
      </c>
      <c r="B7" s="488" t="s">
        <v>120</v>
      </c>
      <c r="C7" s="488" t="s">
        <v>353</v>
      </c>
      <c r="D7" s="497">
        <v>23</v>
      </c>
      <c r="E7" s="515">
        <v>101455994</v>
      </c>
      <c r="F7" s="515">
        <v>0</v>
      </c>
      <c r="G7" s="515">
        <v>101455994</v>
      </c>
      <c r="H7" s="515">
        <v>797017794</v>
      </c>
      <c r="I7" s="515">
        <v>0</v>
      </c>
      <c r="J7" s="515">
        <v>797017794</v>
      </c>
    </row>
    <row r="8" spans="1:10" x14ac:dyDescent="0.5">
      <c r="A8" s="488" t="s">
        <v>210</v>
      </c>
      <c r="B8" s="488" t="s">
        <v>391</v>
      </c>
      <c r="C8" s="488" t="s">
        <v>391</v>
      </c>
      <c r="D8" s="497">
        <v>18</v>
      </c>
      <c r="E8" s="515">
        <v>-1</v>
      </c>
      <c r="F8" s="515">
        <v>0</v>
      </c>
      <c r="G8" s="515">
        <v>-1</v>
      </c>
      <c r="H8" s="515">
        <v>458914613</v>
      </c>
      <c r="I8" s="515">
        <v>0</v>
      </c>
      <c r="J8" s="515">
        <v>458914613</v>
      </c>
    </row>
    <row r="9" spans="1:10" x14ac:dyDescent="0.5">
      <c r="A9" s="488" t="s">
        <v>234</v>
      </c>
      <c r="B9" s="488" t="s">
        <v>392</v>
      </c>
      <c r="C9" s="488" t="s">
        <v>393</v>
      </c>
      <c r="D9" s="497">
        <v>18</v>
      </c>
      <c r="E9" s="515">
        <v>-3</v>
      </c>
      <c r="F9" s="515">
        <v>0</v>
      </c>
      <c r="G9" s="515">
        <v>-3</v>
      </c>
      <c r="H9" s="515">
        <v>674053276</v>
      </c>
      <c r="I9" s="515">
        <v>0</v>
      </c>
      <c r="J9" s="515">
        <v>674053276</v>
      </c>
    </row>
    <row r="10" spans="1:10" x14ac:dyDescent="0.5">
      <c r="A10" s="488" t="s">
        <v>235</v>
      </c>
      <c r="B10" s="488" t="s">
        <v>394</v>
      </c>
      <c r="C10" s="488" t="s">
        <v>368</v>
      </c>
      <c r="D10" s="497">
        <v>23</v>
      </c>
      <c r="E10" s="515">
        <v>1654284478</v>
      </c>
      <c r="F10" s="515">
        <v>0</v>
      </c>
      <c r="G10" s="515">
        <v>1654284478</v>
      </c>
      <c r="H10" s="515">
        <v>16454122464</v>
      </c>
      <c r="I10" s="515">
        <v>0</v>
      </c>
      <c r="J10" s="515">
        <v>16454122464</v>
      </c>
    </row>
    <row r="11" spans="1:10" x14ac:dyDescent="0.5">
      <c r="A11" s="488" t="s">
        <v>218</v>
      </c>
      <c r="B11" s="488" t="s">
        <v>395</v>
      </c>
      <c r="C11" s="488" t="s">
        <v>345</v>
      </c>
      <c r="D11" s="497">
        <v>23</v>
      </c>
      <c r="E11" s="515">
        <v>188017123</v>
      </c>
      <c r="F11" s="515">
        <v>0</v>
      </c>
      <c r="G11" s="515">
        <v>188017123</v>
      </c>
      <c r="H11" s="515">
        <v>781572688</v>
      </c>
      <c r="I11" s="515">
        <v>0</v>
      </c>
      <c r="J11" s="515">
        <v>781572688</v>
      </c>
    </row>
    <row r="12" spans="1:10" x14ac:dyDescent="0.5">
      <c r="A12" s="488" t="s">
        <v>202</v>
      </c>
      <c r="B12" s="488" t="s">
        <v>396</v>
      </c>
      <c r="C12" s="488" t="s">
        <v>349</v>
      </c>
      <c r="D12" s="497">
        <v>23</v>
      </c>
      <c r="E12" s="515">
        <v>301804110</v>
      </c>
      <c r="F12" s="515">
        <v>0</v>
      </c>
      <c r="G12" s="515">
        <v>301804110</v>
      </c>
      <c r="H12" s="515">
        <v>3909141049</v>
      </c>
      <c r="I12" s="515">
        <v>0</v>
      </c>
      <c r="J12" s="515">
        <v>3909141049</v>
      </c>
    </row>
    <row r="13" spans="1:10" x14ac:dyDescent="0.5">
      <c r="A13" s="488" t="s">
        <v>214</v>
      </c>
      <c r="B13" s="488" t="s">
        <v>395</v>
      </c>
      <c r="C13" s="488" t="s">
        <v>345</v>
      </c>
      <c r="D13" s="497">
        <v>23</v>
      </c>
      <c r="E13" s="515">
        <v>84607706</v>
      </c>
      <c r="F13" s="515">
        <v>0</v>
      </c>
      <c r="G13" s="515">
        <v>84607706</v>
      </c>
      <c r="H13" s="515">
        <v>683040340</v>
      </c>
      <c r="I13" s="515">
        <v>0</v>
      </c>
      <c r="J13" s="515">
        <v>683040340</v>
      </c>
    </row>
    <row r="14" spans="1:10" x14ac:dyDescent="0.5">
      <c r="A14" s="488" t="s">
        <v>212</v>
      </c>
      <c r="B14" s="488" t="s">
        <v>397</v>
      </c>
      <c r="C14" s="488" t="s">
        <v>351</v>
      </c>
      <c r="D14" s="497">
        <v>21</v>
      </c>
      <c r="E14" s="515">
        <v>89890538</v>
      </c>
      <c r="F14" s="515">
        <v>0</v>
      </c>
      <c r="G14" s="515">
        <v>89890538</v>
      </c>
      <c r="H14" s="515">
        <v>960458144</v>
      </c>
      <c r="I14" s="515">
        <v>0</v>
      </c>
      <c r="J14" s="515">
        <v>960458144</v>
      </c>
    </row>
    <row r="15" spans="1:10" x14ac:dyDescent="0.5">
      <c r="A15" s="488" t="s">
        <v>201</v>
      </c>
      <c r="B15" s="488" t="s">
        <v>398</v>
      </c>
      <c r="C15" s="488" t="s">
        <v>399</v>
      </c>
      <c r="D15" s="497">
        <v>18.5</v>
      </c>
      <c r="E15" s="515">
        <v>6</v>
      </c>
      <c r="F15" s="515">
        <v>0</v>
      </c>
      <c r="G15" s="515">
        <v>6</v>
      </c>
      <c r="H15" s="515">
        <v>5615766889</v>
      </c>
      <c r="I15" s="515">
        <v>0</v>
      </c>
      <c r="J15" s="515">
        <v>5615766889</v>
      </c>
    </row>
    <row r="16" spans="1:10" x14ac:dyDescent="0.5">
      <c r="A16" s="488" t="s">
        <v>220</v>
      </c>
      <c r="B16" s="488" t="s">
        <v>392</v>
      </c>
      <c r="C16" s="488" t="s">
        <v>400</v>
      </c>
      <c r="D16" s="497">
        <v>18</v>
      </c>
      <c r="E16" s="515">
        <v>-2</v>
      </c>
      <c r="F16" s="515">
        <v>0</v>
      </c>
      <c r="G16" s="515">
        <v>-2</v>
      </c>
      <c r="H16" s="515">
        <v>85798074</v>
      </c>
      <c r="I16" s="515">
        <v>0</v>
      </c>
      <c r="J16" s="515">
        <v>85798074</v>
      </c>
    </row>
    <row r="17" spans="1:10" x14ac:dyDescent="0.5">
      <c r="A17" s="488" t="s">
        <v>232</v>
      </c>
      <c r="B17" s="488" t="s">
        <v>401</v>
      </c>
      <c r="C17" s="488" t="s">
        <v>363</v>
      </c>
      <c r="D17" s="497">
        <v>23</v>
      </c>
      <c r="E17" s="515">
        <v>47585425</v>
      </c>
      <c r="F17" s="515">
        <v>0</v>
      </c>
      <c r="G17" s="515">
        <v>47585425</v>
      </c>
      <c r="H17" s="515">
        <v>464323343</v>
      </c>
      <c r="I17" s="515">
        <v>0</v>
      </c>
      <c r="J17" s="515">
        <v>464323343</v>
      </c>
    </row>
    <row r="18" spans="1:10" x14ac:dyDescent="0.5">
      <c r="A18" s="488" t="s">
        <v>211</v>
      </c>
      <c r="B18" s="488" t="s">
        <v>402</v>
      </c>
      <c r="C18" s="488" t="s">
        <v>361</v>
      </c>
      <c r="D18" s="497">
        <v>23</v>
      </c>
      <c r="E18" s="515">
        <v>197544829</v>
      </c>
      <c r="F18" s="515">
        <v>0</v>
      </c>
      <c r="G18" s="515">
        <v>197544829</v>
      </c>
      <c r="H18" s="515">
        <v>2297046225</v>
      </c>
      <c r="I18" s="515">
        <v>0</v>
      </c>
      <c r="J18" s="515">
        <v>2297046225</v>
      </c>
    </row>
    <row r="19" spans="1:10" x14ac:dyDescent="0.5">
      <c r="A19" s="488" t="s">
        <v>219</v>
      </c>
      <c r="B19" s="488" t="s">
        <v>403</v>
      </c>
      <c r="C19" s="488" t="s">
        <v>329</v>
      </c>
      <c r="D19" s="497">
        <v>26</v>
      </c>
      <c r="E19" s="515">
        <v>409554690</v>
      </c>
      <c r="F19" s="515">
        <v>0</v>
      </c>
      <c r="G19" s="515">
        <v>409554690</v>
      </c>
      <c r="H19" s="515">
        <v>1617141088</v>
      </c>
      <c r="I19" s="515">
        <v>0</v>
      </c>
      <c r="J19" s="515">
        <v>1617141088</v>
      </c>
    </row>
    <row r="20" spans="1:10" x14ac:dyDescent="0.5">
      <c r="A20" s="488" t="s">
        <v>231</v>
      </c>
      <c r="B20" s="488" t="s">
        <v>404</v>
      </c>
      <c r="C20" s="488" t="s">
        <v>339</v>
      </c>
      <c r="D20" s="497">
        <v>23</v>
      </c>
      <c r="E20" s="515">
        <v>100479281</v>
      </c>
      <c r="F20" s="515">
        <v>0</v>
      </c>
      <c r="G20" s="515">
        <v>100479281</v>
      </c>
      <c r="H20" s="515">
        <v>899359864</v>
      </c>
      <c r="I20" s="515">
        <v>0</v>
      </c>
      <c r="J20" s="515">
        <v>899359864</v>
      </c>
    </row>
    <row r="21" spans="1:10" x14ac:dyDescent="0.5">
      <c r="A21" s="488" t="s">
        <v>198</v>
      </c>
      <c r="B21" s="488" t="s">
        <v>405</v>
      </c>
      <c r="C21" s="488" t="s">
        <v>333</v>
      </c>
      <c r="D21" s="497">
        <v>18</v>
      </c>
      <c r="E21" s="515">
        <v>153330196</v>
      </c>
      <c r="F21" s="515">
        <v>0</v>
      </c>
      <c r="G21" s="515">
        <v>153330196</v>
      </c>
      <c r="H21" s="515">
        <v>1493999665</v>
      </c>
      <c r="I21" s="515">
        <v>0</v>
      </c>
      <c r="J21" s="515">
        <v>1493999665</v>
      </c>
    </row>
    <row r="22" spans="1:10" x14ac:dyDescent="0.5">
      <c r="A22" s="488" t="s">
        <v>228</v>
      </c>
      <c r="B22" s="488" t="s">
        <v>406</v>
      </c>
      <c r="C22" s="488" t="s">
        <v>365</v>
      </c>
      <c r="D22" s="497">
        <v>18</v>
      </c>
      <c r="E22" s="515">
        <v>80160027</v>
      </c>
      <c r="F22" s="515">
        <v>0</v>
      </c>
      <c r="G22" s="515">
        <v>80160027</v>
      </c>
      <c r="H22" s="515">
        <v>118110397</v>
      </c>
      <c r="I22" s="515">
        <v>0</v>
      </c>
      <c r="J22" s="515">
        <v>118110397</v>
      </c>
    </row>
    <row r="23" spans="1:10" x14ac:dyDescent="0.5">
      <c r="A23" s="488" t="s">
        <v>205</v>
      </c>
      <c r="B23" s="488" t="s">
        <v>407</v>
      </c>
      <c r="C23" s="488" t="s">
        <v>359</v>
      </c>
      <c r="D23" s="497">
        <v>18</v>
      </c>
      <c r="E23" s="515">
        <v>3677831507</v>
      </c>
      <c r="F23" s="515">
        <v>0</v>
      </c>
      <c r="G23" s="515">
        <v>3677831507</v>
      </c>
      <c r="H23" s="515">
        <v>39974129180</v>
      </c>
      <c r="I23" s="515">
        <v>0</v>
      </c>
      <c r="J23" s="515">
        <v>39974129180</v>
      </c>
    </row>
    <row r="24" spans="1:10" x14ac:dyDescent="0.5">
      <c r="A24" s="488" t="s">
        <v>216</v>
      </c>
      <c r="B24" s="488" t="s">
        <v>408</v>
      </c>
      <c r="C24" s="488" t="s">
        <v>347</v>
      </c>
      <c r="D24" s="497">
        <v>20.5</v>
      </c>
      <c r="E24" s="515">
        <v>1925427282</v>
      </c>
      <c r="F24" s="515">
        <v>0</v>
      </c>
      <c r="G24" s="515">
        <v>1925427282</v>
      </c>
      <c r="H24" s="515">
        <v>19517196987</v>
      </c>
      <c r="I24" s="515">
        <v>0</v>
      </c>
      <c r="J24" s="515">
        <v>19517196987</v>
      </c>
    </row>
    <row r="25" spans="1:10" x14ac:dyDescent="0.5">
      <c r="A25" s="488" t="s">
        <v>233</v>
      </c>
      <c r="B25" s="488" t="s">
        <v>392</v>
      </c>
      <c r="C25" s="488" t="s">
        <v>343</v>
      </c>
      <c r="D25" s="497">
        <v>20.5</v>
      </c>
      <c r="E25" s="515">
        <v>23963469</v>
      </c>
      <c r="F25" s="515">
        <v>0</v>
      </c>
      <c r="G25" s="515">
        <v>23963469</v>
      </c>
      <c r="H25" s="515">
        <v>571984339</v>
      </c>
      <c r="I25" s="515">
        <v>0</v>
      </c>
      <c r="J25" s="515">
        <v>571984339</v>
      </c>
    </row>
    <row r="26" spans="1:10" x14ac:dyDescent="0.5">
      <c r="A26" s="488" t="s">
        <v>221</v>
      </c>
      <c r="B26" s="488" t="s">
        <v>409</v>
      </c>
      <c r="C26" s="488" t="s">
        <v>410</v>
      </c>
      <c r="D26" s="497">
        <v>23</v>
      </c>
      <c r="E26" s="515">
        <v>-1</v>
      </c>
      <c r="F26" s="515">
        <v>0</v>
      </c>
      <c r="G26" s="515">
        <v>-1</v>
      </c>
      <c r="H26" s="515">
        <v>447842735</v>
      </c>
      <c r="I26" s="515">
        <v>0</v>
      </c>
      <c r="J26" s="515">
        <v>447842735</v>
      </c>
    </row>
    <row r="27" spans="1:10" x14ac:dyDescent="0.5">
      <c r="A27" s="488" t="s">
        <v>209</v>
      </c>
      <c r="B27" s="488" t="s">
        <v>411</v>
      </c>
      <c r="C27" s="488" t="s">
        <v>335</v>
      </c>
      <c r="D27" s="497">
        <v>23</v>
      </c>
      <c r="E27" s="515">
        <v>106446755</v>
      </c>
      <c r="F27" s="515">
        <v>0</v>
      </c>
      <c r="G27" s="515">
        <v>106446755</v>
      </c>
      <c r="H27" s="515">
        <v>714578141</v>
      </c>
      <c r="I27" s="515">
        <v>0</v>
      </c>
      <c r="J27" s="515">
        <v>714578141</v>
      </c>
    </row>
    <row r="28" spans="1:10" x14ac:dyDescent="0.5">
      <c r="A28" s="488" t="s">
        <v>215</v>
      </c>
      <c r="B28" s="488" t="s">
        <v>412</v>
      </c>
      <c r="C28" s="488" t="s">
        <v>331</v>
      </c>
      <c r="D28" s="497">
        <v>23</v>
      </c>
      <c r="E28" s="515">
        <v>83794148</v>
      </c>
      <c r="F28" s="515">
        <v>0</v>
      </c>
      <c r="G28" s="515">
        <v>83794148</v>
      </c>
      <c r="H28" s="515">
        <v>432741578</v>
      </c>
      <c r="I28" s="515">
        <v>0</v>
      </c>
      <c r="J28" s="515">
        <v>432741578</v>
      </c>
    </row>
    <row r="29" spans="1:10" x14ac:dyDescent="0.5">
      <c r="A29" s="488" t="s">
        <v>237</v>
      </c>
      <c r="B29" s="488" t="s">
        <v>413</v>
      </c>
      <c r="C29" s="488" t="s">
        <v>355</v>
      </c>
      <c r="D29" s="497">
        <v>23</v>
      </c>
      <c r="E29" s="515">
        <v>100646246</v>
      </c>
      <c r="F29" s="515">
        <v>0</v>
      </c>
      <c r="G29" s="515">
        <v>100646246</v>
      </c>
      <c r="H29" s="515">
        <v>147994654</v>
      </c>
      <c r="I29" s="515">
        <v>0</v>
      </c>
      <c r="J29" s="515">
        <v>147994654</v>
      </c>
    </row>
    <row r="30" spans="1:10" x14ac:dyDescent="0.5">
      <c r="A30" s="488" t="s">
        <v>226</v>
      </c>
      <c r="B30" s="488" t="s">
        <v>413</v>
      </c>
      <c r="C30" s="488" t="s">
        <v>366</v>
      </c>
      <c r="D30" s="497">
        <v>23</v>
      </c>
      <c r="E30" s="515">
        <v>100646246</v>
      </c>
      <c r="F30" s="515">
        <v>0</v>
      </c>
      <c r="G30" s="515">
        <v>100646246</v>
      </c>
      <c r="H30" s="515">
        <v>365841952</v>
      </c>
      <c r="I30" s="515">
        <v>0</v>
      </c>
      <c r="J30" s="515">
        <v>365841952</v>
      </c>
    </row>
    <row r="31" spans="1:10" x14ac:dyDescent="0.5">
      <c r="A31" s="488" t="s">
        <v>224</v>
      </c>
      <c r="B31" s="488" t="s">
        <v>414</v>
      </c>
      <c r="C31" s="488" t="s">
        <v>415</v>
      </c>
      <c r="D31" s="497">
        <v>23</v>
      </c>
      <c r="E31" s="515">
        <v>-1</v>
      </c>
      <c r="F31" s="515">
        <v>0</v>
      </c>
      <c r="G31" s="515">
        <v>-1</v>
      </c>
      <c r="H31" s="515">
        <v>277333897</v>
      </c>
      <c r="I31" s="515">
        <v>0</v>
      </c>
      <c r="J31" s="515">
        <v>277333897</v>
      </c>
    </row>
    <row r="32" spans="1:10" x14ac:dyDescent="0.5">
      <c r="A32" s="488" t="s">
        <v>199</v>
      </c>
      <c r="B32" s="488" t="s">
        <v>416</v>
      </c>
      <c r="C32" s="488" t="s">
        <v>341</v>
      </c>
      <c r="D32" s="497">
        <v>23</v>
      </c>
      <c r="E32" s="515">
        <v>95277488</v>
      </c>
      <c r="F32" s="515">
        <v>0</v>
      </c>
      <c r="G32" s="515">
        <v>95277488</v>
      </c>
      <c r="H32" s="515">
        <v>431252741</v>
      </c>
      <c r="I32" s="515">
        <v>0</v>
      </c>
      <c r="J32" s="515">
        <v>431252741</v>
      </c>
    </row>
    <row r="33" spans="1:10" x14ac:dyDescent="0.5">
      <c r="A33" s="488" t="s">
        <v>227</v>
      </c>
      <c r="B33" s="488" t="s">
        <v>417</v>
      </c>
      <c r="C33" s="488" t="s">
        <v>357</v>
      </c>
      <c r="D33" s="497">
        <v>23</v>
      </c>
      <c r="E33" s="515">
        <v>92822364</v>
      </c>
      <c r="F33" s="515">
        <v>0</v>
      </c>
      <c r="G33" s="515">
        <v>92822364</v>
      </c>
      <c r="H33" s="515">
        <v>179027169</v>
      </c>
      <c r="I33" s="515">
        <v>0</v>
      </c>
      <c r="J33" s="515">
        <v>179027169</v>
      </c>
    </row>
    <row r="34" spans="1:10" x14ac:dyDescent="0.5">
      <c r="A34" s="488" t="s">
        <v>223</v>
      </c>
      <c r="B34" s="488" t="s">
        <v>418</v>
      </c>
      <c r="C34" s="488" t="s">
        <v>323</v>
      </c>
      <c r="D34" s="497">
        <v>23</v>
      </c>
      <c r="E34" s="515">
        <v>89277947</v>
      </c>
      <c r="F34" s="515">
        <v>0</v>
      </c>
      <c r="G34" s="515">
        <v>89277947</v>
      </c>
      <c r="H34" s="515">
        <v>289107870</v>
      </c>
      <c r="I34" s="515">
        <v>0</v>
      </c>
      <c r="J34" s="515">
        <v>289107870</v>
      </c>
    </row>
    <row r="35" spans="1:10" x14ac:dyDescent="0.5">
      <c r="A35" s="488" t="s">
        <v>225</v>
      </c>
      <c r="B35" s="488" t="s">
        <v>419</v>
      </c>
      <c r="C35" s="488" t="s">
        <v>337</v>
      </c>
      <c r="D35" s="497">
        <v>23</v>
      </c>
      <c r="E35" s="515">
        <v>88413932</v>
      </c>
      <c r="F35" s="515">
        <v>0</v>
      </c>
      <c r="G35" s="515">
        <v>88413932</v>
      </c>
      <c r="H35" s="515">
        <v>243312309</v>
      </c>
      <c r="I35" s="515">
        <v>0</v>
      </c>
      <c r="J35" s="515">
        <v>243312309</v>
      </c>
    </row>
    <row r="36" spans="1:10" x14ac:dyDescent="0.5">
      <c r="A36" s="488" t="s">
        <v>200</v>
      </c>
      <c r="B36" s="488" t="s">
        <v>420</v>
      </c>
      <c r="C36" s="488" t="s">
        <v>372</v>
      </c>
      <c r="D36" s="497">
        <v>23</v>
      </c>
      <c r="E36" s="515">
        <v>104852470</v>
      </c>
      <c r="F36" s="515">
        <v>0</v>
      </c>
      <c r="G36" s="515">
        <v>104852470</v>
      </c>
      <c r="H36" s="515">
        <v>104852470</v>
      </c>
      <c r="I36" s="515">
        <v>0</v>
      </c>
      <c r="J36" s="515">
        <v>104852470</v>
      </c>
    </row>
    <row r="37" spans="1:10" x14ac:dyDescent="0.5">
      <c r="A37" s="488" t="s">
        <v>222</v>
      </c>
      <c r="B37" s="488" t="s">
        <v>420</v>
      </c>
      <c r="C37" s="488" t="s">
        <v>421</v>
      </c>
      <c r="D37" s="497">
        <v>23</v>
      </c>
      <c r="E37" s="515">
        <v>-1</v>
      </c>
      <c r="F37" s="515">
        <v>0</v>
      </c>
      <c r="G37" s="515">
        <v>-1</v>
      </c>
      <c r="H37" s="515">
        <v>81503346118</v>
      </c>
      <c r="I37" s="515">
        <v>0</v>
      </c>
      <c r="J37" s="515">
        <v>81503346118</v>
      </c>
    </row>
    <row r="38" spans="1:10" x14ac:dyDescent="0.5">
      <c r="A38" s="488" t="s">
        <v>206</v>
      </c>
      <c r="B38" s="488" t="s">
        <v>422</v>
      </c>
      <c r="C38" s="488" t="s">
        <v>326</v>
      </c>
      <c r="D38" s="497">
        <v>23</v>
      </c>
      <c r="E38" s="515">
        <v>201447177</v>
      </c>
      <c r="F38" s="515">
        <v>0</v>
      </c>
      <c r="G38" s="515">
        <v>201447177</v>
      </c>
      <c r="H38" s="515">
        <v>1649648581</v>
      </c>
      <c r="I38" s="515">
        <v>0</v>
      </c>
      <c r="J38" s="515">
        <v>1649648581</v>
      </c>
    </row>
    <row r="39" spans="1:10" x14ac:dyDescent="0.5">
      <c r="A39" s="488" t="s">
        <v>217</v>
      </c>
      <c r="B39" s="488" t="s">
        <v>401</v>
      </c>
      <c r="C39" s="488" t="s">
        <v>370</v>
      </c>
      <c r="D39" s="497">
        <v>23</v>
      </c>
      <c r="E39" s="515">
        <v>198272603</v>
      </c>
      <c r="F39" s="515">
        <v>0</v>
      </c>
      <c r="G39" s="515">
        <v>198272603</v>
      </c>
      <c r="H39" s="515">
        <v>1836951016</v>
      </c>
      <c r="I39" s="515">
        <v>0</v>
      </c>
      <c r="J39" s="515">
        <v>1836951016</v>
      </c>
    </row>
    <row r="40" spans="1:10" x14ac:dyDescent="0.5">
      <c r="A40" s="488" t="s">
        <v>203</v>
      </c>
      <c r="B40" s="488" t="s">
        <v>392</v>
      </c>
      <c r="C40" s="488" t="s">
        <v>423</v>
      </c>
      <c r="D40" s="497">
        <v>18</v>
      </c>
      <c r="E40" s="516"/>
      <c r="F40" s="516"/>
      <c r="G40" s="516"/>
      <c r="H40" s="515">
        <v>392992623</v>
      </c>
      <c r="I40" s="515">
        <v>0</v>
      </c>
      <c r="J40" s="515">
        <v>392992623</v>
      </c>
    </row>
    <row r="41" spans="1:10" x14ac:dyDescent="0.5">
      <c r="A41" s="488" t="s">
        <v>207</v>
      </c>
      <c r="B41" s="488" t="s">
        <v>392</v>
      </c>
      <c r="C41" s="488" t="s">
        <v>424</v>
      </c>
      <c r="D41" s="497">
        <v>18</v>
      </c>
      <c r="E41" s="516"/>
      <c r="F41" s="516"/>
      <c r="G41" s="516"/>
      <c r="H41" s="515">
        <v>772703678</v>
      </c>
      <c r="I41" s="515">
        <v>0</v>
      </c>
      <c r="J41" s="515">
        <v>772703678</v>
      </c>
    </row>
    <row r="42" spans="1:10" x14ac:dyDescent="0.5">
      <c r="A42" s="488" t="s">
        <v>208</v>
      </c>
      <c r="B42" s="488" t="s">
        <v>394</v>
      </c>
      <c r="C42" s="488" t="s">
        <v>425</v>
      </c>
      <c r="D42" s="497">
        <v>18</v>
      </c>
      <c r="E42" s="516"/>
      <c r="F42" s="516"/>
      <c r="G42" s="516"/>
      <c r="H42" s="515">
        <v>467165390</v>
      </c>
      <c r="I42" s="515">
        <v>0</v>
      </c>
      <c r="J42" s="515">
        <v>467165390</v>
      </c>
    </row>
    <row r="43" spans="1:10" x14ac:dyDescent="0.5">
      <c r="A43" s="488" t="s">
        <v>229</v>
      </c>
      <c r="B43" s="488" t="s">
        <v>392</v>
      </c>
      <c r="C43" s="488" t="s">
        <v>426</v>
      </c>
      <c r="D43" s="497">
        <v>23</v>
      </c>
      <c r="E43" s="516"/>
      <c r="F43" s="516"/>
      <c r="G43" s="516"/>
      <c r="H43" s="515">
        <v>3684015745</v>
      </c>
      <c r="I43" s="515">
        <v>0</v>
      </c>
      <c r="J43" s="515">
        <v>3684015745</v>
      </c>
    </row>
    <row r="44" spans="1:10" x14ac:dyDescent="0.5">
      <c r="A44" s="488" t="s">
        <v>204</v>
      </c>
      <c r="B44" s="488" t="s">
        <v>427</v>
      </c>
      <c r="C44" s="488" t="s">
        <v>428</v>
      </c>
      <c r="D44" s="497">
        <v>23</v>
      </c>
      <c r="E44" s="516"/>
      <c r="F44" s="516"/>
      <c r="G44" s="516"/>
      <c r="H44" s="515">
        <v>205505862</v>
      </c>
      <c r="I44" s="515">
        <v>0</v>
      </c>
      <c r="J44" s="515">
        <v>205505862</v>
      </c>
    </row>
    <row r="45" spans="1:10" ht="17.399999999999999" thickBot="1" x14ac:dyDescent="0.55000000000000004">
      <c r="A45" s="488" t="s">
        <v>2</v>
      </c>
      <c r="B45" s="513"/>
      <c r="C45" s="513"/>
      <c r="D45" s="513"/>
      <c r="E45" s="517">
        <f t="shared" ref="E45:J45" si="0">SUM(E7:E44)</f>
        <v>10297834028</v>
      </c>
      <c r="F45" s="517">
        <f t="shared" si="0"/>
        <v>0</v>
      </c>
      <c r="G45" s="517">
        <f t="shared" si="0"/>
        <v>10297834028</v>
      </c>
      <c r="H45" s="517">
        <f t="shared" si="0"/>
        <v>191519390948</v>
      </c>
      <c r="I45" s="517">
        <f t="shared" si="0"/>
        <v>0</v>
      </c>
      <c r="J45" s="517">
        <f t="shared" si="0"/>
        <v>191519390948</v>
      </c>
    </row>
    <row r="46" spans="1:10" ht="17.399999999999999" thickTop="1" x14ac:dyDescent="0.5"/>
    <row r="47" spans="1:10" x14ac:dyDescent="0.5">
      <c r="A47" s="488" t="s">
        <v>429</v>
      </c>
    </row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rightToLeft="1" zoomScaleNormal="100" workbookViewId="0">
      <selection activeCell="G15" sqref="G15"/>
    </sheetView>
  </sheetViews>
  <sheetFormatPr defaultRowHeight="16.8" x14ac:dyDescent="0.5"/>
  <cols>
    <col min="1" max="1" width="11.33203125" style="7" customWidth="1"/>
    <col min="2" max="3" width="14.6640625" style="7" customWidth="1"/>
    <col min="4" max="4" width="15.88671875" style="7" customWidth="1"/>
    <col min="5" max="7" width="14.88671875" style="7" customWidth="1"/>
    <col min="8" max="16384" width="8.88671875" style="7"/>
  </cols>
  <sheetData>
    <row r="1" spans="1:7" ht="18.600000000000001" x14ac:dyDescent="0.6">
      <c r="A1" s="578" t="s">
        <v>118</v>
      </c>
      <c r="B1" s="578"/>
      <c r="C1" s="578"/>
      <c r="D1" s="578"/>
      <c r="E1" s="578"/>
      <c r="F1" s="578"/>
      <c r="G1" s="578"/>
    </row>
    <row r="2" spans="1:7" ht="18.600000000000001" x14ac:dyDescent="0.6">
      <c r="A2" s="578" t="s">
        <v>70</v>
      </c>
      <c r="B2" s="578"/>
      <c r="C2" s="578"/>
      <c r="D2" s="578"/>
      <c r="E2" s="578"/>
      <c r="F2" s="578"/>
      <c r="G2" s="578"/>
    </row>
    <row r="3" spans="1:7" ht="18.600000000000001" x14ac:dyDescent="0.6">
      <c r="A3" s="578" t="s">
        <v>119</v>
      </c>
      <c r="B3" s="578"/>
      <c r="C3" s="578"/>
      <c r="D3" s="578"/>
      <c r="E3" s="578"/>
      <c r="F3" s="578"/>
      <c r="G3" s="578"/>
    </row>
    <row r="4" spans="1:7" ht="20.399999999999999" x14ac:dyDescent="0.5">
      <c r="A4" s="551" t="s">
        <v>96</v>
      </c>
      <c r="B4" s="551"/>
      <c r="C4" s="551"/>
      <c r="D4" s="551"/>
      <c r="E4" s="551"/>
      <c r="F4" s="551"/>
      <c r="G4" s="551"/>
    </row>
    <row r="5" spans="1:7" ht="16.5" customHeight="1" thickBot="1" x14ac:dyDescent="0.55000000000000004">
      <c r="A5" s="14"/>
      <c r="B5" s="565" t="s">
        <v>99</v>
      </c>
      <c r="C5" s="565"/>
      <c r="D5" s="565"/>
      <c r="E5" s="565" t="s">
        <v>120</v>
      </c>
      <c r="F5" s="565"/>
      <c r="G5" s="565"/>
    </row>
    <row r="6" spans="1:7" ht="38.25" customHeight="1" thickBot="1" x14ac:dyDescent="0.55000000000000004">
      <c r="A6" s="22" t="s">
        <v>43</v>
      </c>
      <c r="B6" s="17" t="s">
        <v>71</v>
      </c>
      <c r="C6" s="17" t="s">
        <v>48</v>
      </c>
      <c r="D6" s="17" t="s">
        <v>53</v>
      </c>
      <c r="E6" s="17" t="s">
        <v>71</v>
      </c>
      <c r="F6" s="17" t="s">
        <v>48</v>
      </c>
      <c r="G6" s="17" t="s">
        <v>53</v>
      </c>
    </row>
    <row r="7" spans="1:7" x14ac:dyDescent="0.5">
      <c r="A7" s="488" t="s">
        <v>126</v>
      </c>
      <c r="B7" s="488">
        <v>213511385</v>
      </c>
      <c r="C7" s="488">
        <v>0</v>
      </c>
      <c r="D7" s="488">
        <v>213511385</v>
      </c>
      <c r="E7" s="488">
        <v>2124447866</v>
      </c>
      <c r="F7" s="488">
        <v>0</v>
      </c>
      <c r="G7" s="488">
        <v>2124447866</v>
      </c>
    </row>
    <row r="8" spans="1:7" x14ac:dyDescent="0.5">
      <c r="A8" s="488" t="s">
        <v>127</v>
      </c>
      <c r="B8" s="488">
        <v>153742</v>
      </c>
      <c r="C8" s="488">
        <v>0</v>
      </c>
      <c r="D8" s="488">
        <v>153742</v>
      </c>
      <c r="E8" s="488">
        <v>1262819</v>
      </c>
      <c r="F8" s="488">
        <v>0</v>
      </c>
      <c r="G8" s="488">
        <v>1262819</v>
      </c>
    </row>
    <row r="9" spans="1:7" x14ac:dyDescent="0.5">
      <c r="A9" s="488" t="s">
        <v>128</v>
      </c>
      <c r="B9" s="488">
        <v>53556050</v>
      </c>
      <c r="C9" s="488">
        <v>0</v>
      </c>
      <c r="D9" s="488">
        <v>53556050</v>
      </c>
      <c r="E9" s="488">
        <v>5303900945</v>
      </c>
      <c r="F9" s="488">
        <v>0</v>
      </c>
      <c r="G9" s="488">
        <v>5303900945</v>
      </c>
    </row>
    <row r="10" spans="1:7" x14ac:dyDescent="0.5">
      <c r="A10" s="488" t="s">
        <v>129</v>
      </c>
      <c r="B10" s="488">
        <v>-24935262</v>
      </c>
      <c r="C10" s="488">
        <v>0</v>
      </c>
      <c r="D10" s="488">
        <v>-24935262</v>
      </c>
    </row>
    <row r="11" spans="1:7" x14ac:dyDescent="0.5">
      <c r="A11" s="488" t="s">
        <v>130</v>
      </c>
      <c r="B11" s="488">
        <v>1833162</v>
      </c>
      <c r="C11" s="488">
        <v>0</v>
      </c>
      <c r="D11" s="488">
        <v>1833162</v>
      </c>
      <c r="E11" s="488">
        <v>30710712</v>
      </c>
      <c r="F11" s="488">
        <v>0</v>
      </c>
      <c r="G11" s="488">
        <v>30710712</v>
      </c>
    </row>
    <row r="12" spans="1:7" ht="17.399999999999999" thickBot="1" x14ac:dyDescent="0.55000000000000004">
      <c r="A12" s="488" t="s">
        <v>2</v>
      </c>
      <c r="B12" s="490">
        <f t="shared" ref="B12:G12" si="0">SUM(B7:B11)</f>
        <v>244119077</v>
      </c>
      <c r="C12" s="490">
        <f t="shared" si="0"/>
        <v>0</v>
      </c>
      <c r="D12" s="490">
        <f t="shared" si="0"/>
        <v>244119077</v>
      </c>
      <c r="E12" s="490">
        <f t="shared" si="0"/>
        <v>7460322342</v>
      </c>
      <c r="F12" s="490">
        <f t="shared" si="0"/>
        <v>0</v>
      </c>
      <c r="G12" s="490">
        <f t="shared" si="0"/>
        <v>7460322342</v>
      </c>
    </row>
    <row r="13" spans="1:7" ht="17.399999999999999" thickTop="1" x14ac:dyDescent="0.5"/>
  </sheetData>
  <mergeCells count="6">
    <mergeCell ref="A1:G1"/>
    <mergeCell ref="A2:G2"/>
    <mergeCell ref="A3:G3"/>
    <mergeCell ref="A4:G4"/>
    <mergeCell ref="B5:D5"/>
    <mergeCell ref="E5:G5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rightToLeft="1" zoomScale="70" zoomScaleNormal="70" zoomScaleSheetLayoutView="100" workbookViewId="0">
      <pane ySplit="9" topLeftCell="A10" activePane="bottomLeft" state="frozen"/>
      <selection pane="bottomLeft" activeCell="S21" sqref="S21"/>
    </sheetView>
  </sheetViews>
  <sheetFormatPr defaultColWidth="9.109375" defaultRowHeight="16.2" x14ac:dyDescent="0.5"/>
  <cols>
    <col min="1" max="1" width="22.88671875" style="5" customWidth="1"/>
    <col min="2" max="2" width="12.44140625" style="5" customWidth="1"/>
    <col min="3" max="4" width="19.88671875" style="5" customWidth="1"/>
    <col min="5" max="5" width="12.33203125" style="5" bestFit="1" customWidth="1"/>
    <col min="6" max="6" width="11.44140625" style="5" customWidth="1"/>
    <col min="7" max="7" width="20.88671875" style="5" customWidth="1"/>
    <col min="8" max="8" width="12.88671875" style="5" customWidth="1"/>
    <col min="9" max="9" width="16" style="5" customWidth="1"/>
    <col min="10" max="10" width="16.33203125" style="5" customWidth="1"/>
    <col min="11" max="11" width="14" style="5" customWidth="1"/>
    <col min="12" max="12" width="21.88671875" style="5" customWidth="1"/>
    <col min="13" max="13" width="20" style="5" customWidth="1"/>
    <col min="14" max="14" width="13.44140625" style="5" customWidth="1"/>
    <col min="15" max="16384" width="9.109375" style="5"/>
  </cols>
  <sheetData>
    <row r="1" spans="1:14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</row>
    <row r="2" spans="1:14" ht="20.399999999999999" x14ac:dyDescent="0.65">
      <c r="A2" s="550" t="s">
        <v>64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</row>
    <row r="3" spans="1:14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</row>
    <row r="4" spans="1:14" ht="20.399999999999999" x14ac:dyDescent="0.5">
      <c r="A4" s="551" t="s">
        <v>29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</row>
    <row r="5" spans="1:14" ht="20.399999999999999" x14ac:dyDescent="0.5">
      <c r="A5" s="551" t="s">
        <v>30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</row>
    <row r="7" spans="1:14" ht="18.75" customHeight="1" thickBot="1" x14ac:dyDescent="0.55000000000000004">
      <c r="A7" s="478"/>
      <c r="B7" s="541" t="s">
        <v>197</v>
      </c>
      <c r="C7" s="541"/>
      <c r="D7" s="541"/>
      <c r="E7" s="13"/>
      <c r="F7" s="542" t="s">
        <v>10</v>
      </c>
      <c r="G7" s="542"/>
      <c r="H7" s="542"/>
      <c r="I7" s="542"/>
      <c r="J7" s="541" t="s">
        <v>120</v>
      </c>
      <c r="K7" s="541"/>
      <c r="L7" s="541"/>
      <c r="M7" s="541"/>
      <c r="N7" s="541"/>
    </row>
    <row r="8" spans="1:14" ht="17.25" customHeight="1" x14ac:dyDescent="0.5">
      <c r="A8" s="543" t="s">
        <v>1</v>
      </c>
      <c r="B8" s="545" t="s">
        <v>3</v>
      </c>
      <c r="C8" s="545" t="s">
        <v>0</v>
      </c>
      <c r="D8" s="547" t="s">
        <v>24</v>
      </c>
      <c r="E8" s="548" t="s">
        <v>4</v>
      </c>
      <c r="F8" s="548"/>
      <c r="G8" s="548"/>
      <c r="H8" s="548" t="s">
        <v>5</v>
      </c>
      <c r="I8" s="548"/>
      <c r="J8" s="549" t="s">
        <v>3</v>
      </c>
      <c r="K8" s="547" t="s">
        <v>33</v>
      </c>
      <c r="L8" s="549" t="s">
        <v>0</v>
      </c>
      <c r="M8" s="547" t="s">
        <v>24</v>
      </c>
      <c r="N8" s="547" t="s">
        <v>27</v>
      </c>
    </row>
    <row r="9" spans="1:14" ht="20.25" customHeight="1" thickBot="1" x14ac:dyDescent="0.55000000000000004">
      <c r="A9" s="544"/>
      <c r="B9" s="546"/>
      <c r="C9" s="546"/>
      <c r="D9" s="544"/>
      <c r="E9" s="476" t="s">
        <v>97</v>
      </c>
      <c r="F9" s="473" t="s">
        <v>3</v>
      </c>
      <c r="G9" s="473" t="s">
        <v>0</v>
      </c>
      <c r="H9" s="473" t="s">
        <v>3</v>
      </c>
      <c r="I9" s="473" t="s">
        <v>63</v>
      </c>
      <c r="J9" s="546"/>
      <c r="K9" s="544"/>
      <c r="L9" s="546"/>
      <c r="M9" s="544"/>
      <c r="N9" s="544"/>
    </row>
    <row r="10" spans="1:14" x14ac:dyDescent="0.5">
      <c r="A10" s="488" t="s">
        <v>144</v>
      </c>
      <c r="B10" s="488">
        <v>12231847419</v>
      </c>
      <c r="C10" s="488">
        <v>5430570357957</v>
      </c>
      <c r="D10" s="488">
        <v>6135720709911</v>
      </c>
      <c r="E10" s="488">
        <v>0</v>
      </c>
      <c r="F10" s="488">
        <v>848844622</v>
      </c>
      <c r="G10" s="488">
        <v>483672240455</v>
      </c>
      <c r="H10" s="488">
        <v>2631294978</v>
      </c>
      <c r="I10" s="488">
        <v>1525488161496</v>
      </c>
      <c r="J10" s="488">
        <v>10449397063</v>
      </c>
      <c r="K10" s="488">
        <v>647</v>
      </c>
      <c r="L10" s="488">
        <v>4736342948815</v>
      </c>
      <c r="M10" s="488">
        <v>6755621722237</v>
      </c>
      <c r="N10" s="489">
        <f>M10/$M$49</f>
        <v>3.2434198010988513E-2</v>
      </c>
    </row>
    <row r="11" spans="1:14" x14ac:dyDescent="0.5">
      <c r="A11" s="488" t="s">
        <v>141</v>
      </c>
      <c r="B11" s="488">
        <v>786519511</v>
      </c>
      <c r="C11" s="488">
        <v>2098835902894</v>
      </c>
      <c r="D11" s="488">
        <v>918742532965</v>
      </c>
      <c r="E11" s="488">
        <v>0</v>
      </c>
      <c r="F11" s="488">
        <v>0</v>
      </c>
      <c r="G11" s="488">
        <v>0</v>
      </c>
      <c r="H11" s="488">
        <v>0</v>
      </c>
      <c r="I11" s="488">
        <v>0</v>
      </c>
      <c r="J11" s="488">
        <v>786519511</v>
      </c>
      <c r="K11" s="488">
        <v>1434</v>
      </c>
      <c r="L11" s="488">
        <v>2098835902894</v>
      </c>
      <c r="M11" s="488">
        <v>1127011798350</v>
      </c>
      <c r="N11" s="489">
        <f t="shared" ref="N11:N42" si="0">M11/$M$49</f>
        <v>5.4108600705221341E-3</v>
      </c>
    </row>
    <row r="12" spans="1:14" x14ac:dyDescent="0.5">
      <c r="A12" s="488" t="s">
        <v>129</v>
      </c>
      <c r="B12" s="488">
        <v>18357138247</v>
      </c>
      <c r="C12" s="488">
        <v>24841424062324</v>
      </c>
      <c r="D12" s="488">
        <v>31275133531395</v>
      </c>
      <c r="E12" s="488">
        <v>11086360599</v>
      </c>
      <c r="F12" s="488">
        <v>213561873</v>
      </c>
      <c r="G12" s="488">
        <v>269901710281</v>
      </c>
      <c r="H12" s="488">
        <v>1150000000</v>
      </c>
      <c r="I12" s="488">
        <v>1550170975710</v>
      </c>
      <c r="J12" s="488">
        <v>28507060719</v>
      </c>
      <c r="K12" s="488">
        <v>1540</v>
      </c>
      <c r="L12" s="488">
        <v>24138705311926</v>
      </c>
      <c r="M12" s="488">
        <v>43867508843394</v>
      </c>
      <c r="N12" s="489">
        <f t="shared" si="0"/>
        <v>0.210610884767582</v>
      </c>
    </row>
    <row r="13" spans="1:14" x14ac:dyDescent="0.5">
      <c r="A13" s="488" t="s">
        <v>137</v>
      </c>
      <c r="B13" s="488">
        <v>38895630</v>
      </c>
      <c r="C13" s="488">
        <v>225024543598</v>
      </c>
      <c r="D13" s="488">
        <v>212597399187</v>
      </c>
      <c r="E13" s="488">
        <v>12965209</v>
      </c>
      <c r="F13" s="488">
        <v>0</v>
      </c>
      <c r="G13" s="488">
        <v>0</v>
      </c>
      <c r="H13" s="488">
        <v>0</v>
      </c>
      <c r="I13" s="488">
        <v>0</v>
      </c>
      <c r="J13" s="488">
        <v>51860839</v>
      </c>
      <c r="K13" s="488">
        <v>4280</v>
      </c>
      <c r="L13" s="488">
        <v>225024543598</v>
      </c>
      <c r="M13" s="488">
        <v>221795697983</v>
      </c>
      <c r="N13" s="489">
        <f t="shared" si="0"/>
        <v>1.0648561867646941E-3</v>
      </c>
    </row>
    <row r="14" spans="1:14" x14ac:dyDescent="0.5">
      <c r="A14" s="488" t="s">
        <v>374</v>
      </c>
      <c r="B14" s="488">
        <v>524473432</v>
      </c>
      <c r="C14" s="488">
        <v>1071581251480</v>
      </c>
      <c r="D14" s="488">
        <v>1375696434503</v>
      </c>
      <c r="E14" s="488">
        <v>0</v>
      </c>
      <c r="F14" s="488">
        <v>0</v>
      </c>
      <c r="G14" s="488">
        <v>0</v>
      </c>
      <c r="H14" s="488">
        <v>0</v>
      </c>
      <c r="I14" s="488">
        <v>0</v>
      </c>
      <c r="J14" s="488">
        <v>524473432</v>
      </c>
      <c r="K14" s="488">
        <v>3300</v>
      </c>
      <c r="L14" s="488">
        <v>1071581251480</v>
      </c>
      <c r="M14" s="488">
        <v>1729446946233</v>
      </c>
      <c r="N14" s="489">
        <f t="shared" si="0"/>
        <v>8.3031920687599257E-3</v>
      </c>
    </row>
    <row r="15" spans="1:14" x14ac:dyDescent="0.5">
      <c r="A15" s="488" t="s">
        <v>152</v>
      </c>
      <c r="B15" s="488">
        <v>6851858655</v>
      </c>
      <c r="C15" s="488">
        <v>7735096272319</v>
      </c>
      <c r="D15" s="488">
        <v>8640473867937</v>
      </c>
      <c r="E15" s="488">
        <v>0</v>
      </c>
      <c r="F15" s="488">
        <v>5000000</v>
      </c>
      <c r="G15" s="488">
        <v>6334699372</v>
      </c>
      <c r="H15" s="488">
        <v>5000000</v>
      </c>
      <c r="I15" s="488">
        <v>7903988456</v>
      </c>
      <c r="J15" s="488">
        <v>6851858655</v>
      </c>
      <c r="K15" s="488">
        <v>1636</v>
      </c>
      <c r="L15" s="488">
        <v>7735785944310</v>
      </c>
      <c r="M15" s="488">
        <v>11201121432603</v>
      </c>
      <c r="N15" s="489">
        <f t="shared" si="0"/>
        <v>5.3777343585465452E-2</v>
      </c>
    </row>
    <row r="16" spans="1:14" x14ac:dyDescent="0.5">
      <c r="A16" s="488" t="s">
        <v>132</v>
      </c>
      <c r="B16" s="488">
        <v>1800358337</v>
      </c>
      <c r="C16" s="488">
        <v>4217977835528</v>
      </c>
      <c r="D16" s="488">
        <v>5040770161188</v>
      </c>
      <c r="E16" s="488">
        <v>0</v>
      </c>
      <c r="F16" s="488">
        <v>0</v>
      </c>
      <c r="G16" s="488">
        <v>0</v>
      </c>
      <c r="H16" s="488">
        <v>0</v>
      </c>
      <c r="I16" s="488">
        <v>0</v>
      </c>
      <c r="J16" s="488">
        <v>1800358337</v>
      </c>
      <c r="K16" s="488">
        <v>2800</v>
      </c>
      <c r="L16" s="488">
        <v>4217977835528</v>
      </c>
      <c r="M16" s="488">
        <v>5037172181059</v>
      </c>
      <c r="N16" s="489">
        <f t="shared" si="0"/>
        <v>2.4183805229670455E-2</v>
      </c>
    </row>
    <row r="17" spans="1:14" x14ac:dyDescent="0.5">
      <c r="A17" s="488" t="s">
        <v>162</v>
      </c>
      <c r="B17" s="488">
        <v>220690469</v>
      </c>
      <c r="C17" s="488">
        <v>832142650814</v>
      </c>
      <c r="D17" s="488">
        <v>1109229403545</v>
      </c>
      <c r="E17" s="488">
        <v>0</v>
      </c>
      <c r="F17" s="488">
        <v>0</v>
      </c>
      <c r="G17" s="488">
        <v>0</v>
      </c>
      <c r="H17" s="488">
        <v>0</v>
      </c>
      <c r="I17" s="488">
        <v>0</v>
      </c>
      <c r="J17" s="488">
        <v>220690469</v>
      </c>
      <c r="K17" s="488">
        <v>2772</v>
      </c>
      <c r="L17" s="488">
        <v>536566667267</v>
      </c>
      <c r="M17" s="488">
        <v>315713063496</v>
      </c>
      <c r="N17" s="489">
        <f t="shared" si="0"/>
        <v>1.5157598274603064E-3</v>
      </c>
    </row>
    <row r="18" spans="1:14" x14ac:dyDescent="0.5">
      <c r="A18" s="488" t="s">
        <v>430</v>
      </c>
      <c r="B18" s="488">
        <v>0</v>
      </c>
      <c r="C18" s="488">
        <v>0</v>
      </c>
      <c r="D18" s="488">
        <v>0</v>
      </c>
      <c r="E18" s="488">
        <v>206507495</v>
      </c>
      <c r="F18" s="488">
        <v>0</v>
      </c>
      <c r="G18" s="488">
        <v>0</v>
      </c>
      <c r="H18" s="488">
        <v>0</v>
      </c>
      <c r="I18" s="488">
        <v>0</v>
      </c>
      <c r="J18" s="488">
        <v>206507495</v>
      </c>
      <c r="K18" s="488">
        <v>1772</v>
      </c>
      <c r="L18" s="488">
        <v>295575983547</v>
      </c>
      <c r="M18" s="488">
        <v>661229156913</v>
      </c>
      <c r="N18" s="489">
        <f t="shared" si="0"/>
        <v>3.1746060226198755E-3</v>
      </c>
    </row>
    <row r="19" spans="1:14" x14ac:dyDescent="0.5">
      <c r="A19" s="488" t="s">
        <v>379</v>
      </c>
      <c r="B19" s="488">
        <v>184000000</v>
      </c>
      <c r="C19" s="488">
        <v>705416339891</v>
      </c>
      <c r="D19" s="488">
        <v>1537070937600</v>
      </c>
      <c r="E19" s="488">
        <v>0</v>
      </c>
      <c r="F19" s="488">
        <v>15889276</v>
      </c>
      <c r="G19" s="488">
        <v>131183845489</v>
      </c>
      <c r="H19" s="488">
        <v>0</v>
      </c>
      <c r="I19" s="488">
        <v>0</v>
      </c>
      <c r="J19" s="488">
        <v>199889276</v>
      </c>
      <c r="K19" s="488">
        <v>8560</v>
      </c>
      <c r="L19" s="488">
        <v>836600185380</v>
      </c>
      <c r="M19" s="488">
        <v>1709751802886</v>
      </c>
      <c r="N19" s="489">
        <f t="shared" si="0"/>
        <v>8.2086343499538639E-3</v>
      </c>
    </row>
    <row r="20" spans="1:14" x14ac:dyDescent="0.5">
      <c r="A20" s="488" t="s">
        <v>158</v>
      </c>
      <c r="B20" s="488">
        <v>44658855</v>
      </c>
      <c r="C20" s="488">
        <v>87770613453</v>
      </c>
      <c r="D20" s="488">
        <v>101209305565</v>
      </c>
      <c r="E20" s="488">
        <v>0</v>
      </c>
      <c r="F20" s="488">
        <v>14039041</v>
      </c>
      <c r="G20" s="488">
        <v>35905516518</v>
      </c>
      <c r="H20" s="488">
        <v>39705454</v>
      </c>
      <c r="I20" s="488">
        <v>101589528399</v>
      </c>
      <c r="J20" s="488">
        <v>18992442</v>
      </c>
      <c r="K20" s="488">
        <v>2677</v>
      </c>
      <c r="L20" s="488">
        <v>42413921746</v>
      </c>
      <c r="M20" s="488">
        <v>50804126731</v>
      </c>
      <c r="N20" s="489">
        <f t="shared" si="0"/>
        <v>2.4391405764249521E-4</v>
      </c>
    </row>
    <row r="21" spans="1:14" x14ac:dyDescent="0.5">
      <c r="A21" s="488" t="s">
        <v>139</v>
      </c>
      <c r="B21" s="488">
        <v>162887424</v>
      </c>
      <c r="C21" s="488">
        <v>135618282929</v>
      </c>
      <c r="D21" s="488">
        <v>125490758389</v>
      </c>
      <c r="E21" s="488">
        <v>0</v>
      </c>
      <c r="F21" s="488">
        <v>13550100</v>
      </c>
      <c r="G21" s="488">
        <v>11835067162</v>
      </c>
      <c r="H21" s="488">
        <v>81630170</v>
      </c>
      <c r="I21" s="488">
        <v>73181415617</v>
      </c>
      <c r="J21" s="488">
        <v>94807354</v>
      </c>
      <c r="K21" s="488">
        <v>1009</v>
      </c>
      <c r="L21" s="488">
        <v>79373697182</v>
      </c>
      <c r="M21" s="488">
        <v>95587918115</v>
      </c>
      <c r="N21" s="489">
        <f t="shared" si="0"/>
        <v>4.5892407702387641E-4</v>
      </c>
    </row>
    <row r="22" spans="1:14" x14ac:dyDescent="0.5">
      <c r="A22" s="488" t="s">
        <v>153</v>
      </c>
      <c r="B22" s="488">
        <v>1445270084</v>
      </c>
      <c r="C22" s="488">
        <v>2099255703620</v>
      </c>
      <c r="D22" s="488">
        <v>1449948365451</v>
      </c>
      <c r="E22" s="488">
        <v>0</v>
      </c>
      <c r="F22" s="488">
        <v>230962050</v>
      </c>
      <c r="G22" s="488">
        <v>318577963539</v>
      </c>
      <c r="H22" s="488">
        <v>350837730</v>
      </c>
      <c r="I22" s="488">
        <v>475436933175</v>
      </c>
      <c r="J22" s="488">
        <v>1325394404</v>
      </c>
      <c r="K22" s="488">
        <v>1429</v>
      </c>
      <c r="L22" s="488">
        <v>1909611131459</v>
      </c>
      <c r="M22" s="488">
        <v>1892549171977</v>
      </c>
      <c r="N22" s="489">
        <f t="shared" si="0"/>
        <v>9.08625691509388E-3</v>
      </c>
    </row>
    <row r="23" spans="1:14" x14ac:dyDescent="0.5">
      <c r="A23" s="488" t="s">
        <v>136</v>
      </c>
      <c r="B23" s="488">
        <v>10699075366</v>
      </c>
      <c r="C23" s="488">
        <v>4636401346194</v>
      </c>
      <c r="D23" s="488">
        <v>5056816544505</v>
      </c>
      <c r="E23" s="488">
        <v>0</v>
      </c>
      <c r="F23" s="488">
        <v>252416486</v>
      </c>
      <c r="G23" s="488">
        <v>133676116469</v>
      </c>
      <c r="H23" s="488">
        <v>2316808646</v>
      </c>
      <c r="I23" s="488">
        <v>1310127037656</v>
      </c>
      <c r="J23" s="488">
        <v>8634683206</v>
      </c>
      <c r="K23" s="488">
        <v>644</v>
      </c>
      <c r="L23" s="488">
        <v>3762662446429</v>
      </c>
      <c r="M23" s="488">
        <v>5556509825316</v>
      </c>
      <c r="N23" s="489">
        <f t="shared" si="0"/>
        <v>2.6677180477865103E-2</v>
      </c>
    </row>
    <row r="24" spans="1:14" x14ac:dyDescent="0.5">
      <c r="A24" s="488" t="s">
        <v>131</v>
      </c>
      <c r="B24" s="488">
        <v>71468632</v>
      </c>
      <c r="C24" s="488">
        <v>153362946824</v>
      </c>
      <c r="D24" s="488">
        <v>141328931047</v>
      </c>
      <c r="E24" s="488">
        <v>0</v>
      </c>
      <c r="F24" s="488">
        <v>4384662</v>
      </c>
      <c r="G24" s="488">
        <v>9449005914</v>
      </c>
      <c r="H24" s="488">
        <v>18569997</v>
      </c>
      <c r="I24" s="488">
        <v>41115590951</v>
      </c>
      <c r="J24" s="488">
        <v>57283297</v>
      </c>
      <c r="K24" s="488">
        <v>2449</v>
      </c>
      <c r="L24" s="488">
        <v>122968448613</v>
      </c>
      <c r="M24" s="488">
        <v>140180176389</v>
      </c>
      <c r="N24" s="489">
        <f t="shared" si="0"/>
        <v>6.7301453295561214E-4</v>
      </c>
    </row>
    <row r="25" spans="1:14" x14ac:dyDescent="0.5">
      <c r="A25" s="488" t="s">
        <v>146</v>
      </c>
      <c r="B25" s="488">
        <v>8818364</v>
      </c>
      <c r="C25" s="488">
        <v>23795038901</v>
      </c>
      <c r="D25" s="488">
        <v>25201353444</v>
      </c>
      <c r="E25" s="488">
        <v>0</v>
      </c>
      <c r="F25" s="488">
        <v>0</v>
      </c>
      <c r="G25" s="488">
        <v>0</v>
      </c>
      <c r="H25" s="488">
        <v>0</v>
      </c>
      <c r="I25" s="488">
        <v>0</v>
      </c>
      <c r="J25" s="488">
        <v>8818364</v>
      </c>
      <c r="K25" s="488">
        <v>3670</v>
      </c>
      <c r="L25" s="488">
        <v>23795038901</v>
      </c>
      <c r="M25" s="488">
        <v>32338799699</v>
      </c>
      <c r="N25" s="489">
        <f t="shared" si="0"/>
        <v>1.5526077036293016E-4</v>
      </c>
    </row>
    <row r="26" spans="1:14" x14ac:dyDescent="0.5">
      <c r="A26" s="488" t="s">
        <v>160</v>
      </c>
      <c r="B26" s="488">
        <v>91655841</v>
      </c>
      <c r="C26" s="488">
        <v>473182566987</v>
      </c>
      <c r="D26" s="488">
        <v>410306097873</v>
      </c>
      <c r="E26" s="488">
        <v>0</v>
      </c>
      <c r="F26" s="488">
        <v>0</v>
      </c>
      <c r="G26" s="488">
        <v>0</v>
      </c>
      <c r="H26" s="488">
        <v>75672379</v>
      </c>
      <c r="I26" s="488">
        <v>453354778172</v>
      </c>
      <c r="J26" s="488">
        <v>15983462</v>
      </c>
      <c r="K26" s="488">
        <v>6660</v>
      </c>
      <c r="L26" s="488">
        <v>82516242238</v>
      </c>
      <c r="M26" s="488">
        <v>106368955029</v>
      </c>
      <c r="N26" s="489">
        <f t="shared" si="0"/>
        <v>5.1068456634811648E-4</v>
      </c>
    </row>
    <row r="27" spans="1:14" x14ac:dyDescent="0.5">
      <c r="A27" s="488" t="s">
        <v>135</v>
      </c>
      <c r="B27" s="488">
        <v>105498559</v>
      </c>
      <c r="C27" s="488">
        <v>662231963869</v>
      </c>
      <c r="D27" s="488">
        <v>538687922286</v>
      </c>
      <c r="E27" s="488">
        <v>0</v>
      </c>
      <c r="F27" s="488">
        <v>17771818</v>
      </c>
      <c r="G27" s="488">
        <v>95062890277</v>
      </c>
      <c r="H27" s="488">
        <v>123034521</v>
      </c>
      <c r="I27" s="488">
        <v>739152619093</v>
      </c>
      <c r="J27" s="488">
        <v>235856</v>
      </c>
      <c r="K27" s="488">
        <v>7940</v>
      </c>
      <c r="L27" s="488">
        <v>1448078179</v>
      </c>
      <c r="M27" s="488">
        <v>1871273391</v>
      </c>
      <c r="N27" s="489">
        <f t="shared" si="0"/>
        <v>8.9841104478375779E-6</v>
      </c>
    </row>
    <row r="28" spans="1:14" x14ac:dyDescent="0.5">
      <c r="A28" s="488" t="s">
        <v>151</v>
      </c>
      <c r="B28" s="488">
        <v>62278670</v>
      </c>
      <c r="C28" s="488">
        <v>1025348261380</v>
      </c>
      <c r="D28" s="488">
        <v>711926509132</v>
      </c>
      <c r="E28" s="488">
        <v>0</v>
      </c>
      <c r="F28" s="488">
        <v>0</v>
      </c>
      <c r="G28" s="488">
        <v>0</v>
      </c>
      <c r="H28" s="488">
        <v>62278670</v>
      </c>
      <c r="I28" s="488">
        <v>1004724946787</v>
      </c>
      <c r="J28" s="488">
        <v>0</v>
      </c>
      <c r="K28" s="488">
        <v>0</v>
      </c>
      <c r="L28" s="488">
        <v>0</v>
      </c>
      <c r="M28" s="488">
        <v>0</v>
      </c>
      <c r="N28" s="489">
        <f t="shared" si="0"/>
        <v>0</v>
      </c>
    </row>
    <row r="29" spans="1:14" x14ac:dyDescent="0.5">
      <c r="A29" s="488" t="s">
        <v>431</v>
      </c>
      <c r="B29" s="488">
        <v>6665380</v>
      </c>
      <c r="C29" s="488">
        <v>47769727395</v>
      </c>
      <c r="D29" s="488">
        <v>30104620687</v>
      </c>
      <c r="E29" s="488">
        <v>0</v>
      </c>
      <c r="F29" s="488">
        <v>0</v>
      </c>
      <c r="G29" s="488">
        <v>0</v>
      </c>
      <c r="H29" s="488">
        <v>0</v>
      </c>
      <c r="I29" s="488">
        <v>0</v>
      </c>
      <c r="J29" s="488">
        <v>6665380</v>
      </c>
      <c r="K29" s="488">
        <v>4990</v>
      </c>
      <c r="L29" s="488">
        <v>47769727395</v>
      </c>
      <c r="M29" s="488">
        <v>33234968413</v>
      </c>
      <c r="N29" s="489">
        <f t="shared" si="0"/>
        <v>1.5956333713120448E-4</v>
      </c>
    </row>
    <row r="30" spans="1:14" x14ac:dyDescent="0.5">
      <c r="A30" s="488" t="s">
        <v>147</v>
      </c>
      <c r="B30" s="488">
        <v>64605909</v>
      </c>
      <c r="C30" s="488">
        <v>98072722917</v>
      </c>
      <c r="D30" s="488">
        <v>92122565743</v>
      </c>
      <c r="E30" s="488">
        <v>0</v>
      </c>
      <c r="F30" s="488">
        <v>18199621</v>
      </c>
      <c r="G30" s="488">
        <v>31977410639</v>
      </c>
      <c r="H30" s="488">
        <v>36820263</v>
      </c>
      <c r="I30" s="488">
        <v>63530389879</v>
      </c>
      <c r="J30" s="488">
        <v>45985267</v>
      </c>
      <c r="K30" s="488">
        <v>1809</v>
      </c>
      <c r="L30" s="488">
        <v>73446493386</v>
      </c>
      <c r="M30" s="488">
        <v>83124125619</v>
      </c>
      <c r="N30" s="489">
        <f t="shared" si="0"/>
        <v>3.9908456403686508E-4</v>
      </c>
    </row>
    <row r="31" spans="1:14" x14ac:dyDescent="0.5">
      <c r="A31" s="488" t="s">
        <v>156</v>
      </c>
      <c r="B31" s="488">
        <v>190509788</v>
      </c>
      <c r="C31" s="488">
        <v>433409607779</v>
      </c>
      <c r="D31" s="488">
        <v>383014381129</v>
      </c>
      <c r="E31" s="488">
        <v>0</v>
      </c>
      <c r="F31" s="488">
        <v>0</v>
      </c>
      <c r="G31" s="488">
        <v>0</v>
      </c>
      <c r="H31" s="488">
        <v>0</v>
      </c>
      <c r="I31" s="488">
        <v>0</v>
      </c>
      <c r="J31" s="488">
        <v>190509788</v>
      </c>
      <c r="K31" s="488">
        <v>1930</v>
      </c>
      <c r="L31" s="488">
        <v>433409607779</v>
      </c>
      <c r="M31" s="488">
        <v>367404451083</v>
      </c>
      <c r="N31" s="489">
        <f t="shared" si="0"/>
        <v>1.7639336846407446E-3</v>
      </c>
    </row>
    <row r="32" spans="1:14" x14ac:dyDescent="0.5">
      <c r="A32" s="488" t="s">
        <v>134</v>
      </c>
      <c r="B32" s="488">
        <v>86689494</v>
      </c>
      <c r="C32" s="488">
        <v>240188019081</v>
      </c>
      <c r="D32" s="488">
        <v>157914841002</v>
      </c>
      <c r="E32" s="488">
        <v>0</v>
      </c>
      <c r="F32" s="488">
        <v>11078438</v>
      </c>
      <c r="G32" s="488">
        <v>24422860601</v>
      </c>
      <c r="H32" s="488">
        <v>33486185</v>
      </c>
      <c r="I32" s="488">
        <v>72633029602</v>
      </c>
      <c r="J32" s="488">
        <v>64281747</v>
      </c>
      <c r="K32" s="488">
        <v>2329</v>
      </c>
      <c r="L32" s="488">
        <v>172673454748</v>
      </c>
      <c r="M32" s="488">
        <v>149598407500</v>
      </c>
      <c r="N32" s="489">
        <f t="shared" si="0"/>
        <v>7.182320992029826E-4</v>
      </c>
    </row>
    <row r="33" spans="1:14" x14ac:dyDescent="0.5">
      <c r="A33" s="488" t="s">
        <v>143</v>
      </c>
      <c r="B33" s="488">
        <v>40976193</v>
      </c>
      <c r="C33" s="488">
        <v>229047106152</v>
      </c>
      <c r="D33" s="488">
        <v>144536030359</v>
      </c>
      <c r="E33" s="488">
        <v>0</v>
      </c>
      <c r="F33" s="488">
        <v>0</v>
      </c>
      <c r="G33" s="488">
        <v>0</v>
      </c>
      <c r="H33" s="488">
        <v>0</v>
      </c>
      <c r="I33" s="488">
        <v>0</v>
      </c>
      <c r="J33" s="488">
        <v>40976193</v>
      </c>
      <c r="K33" s="488">
        <v>4920</v>
      </c>
      <c r="L33" s="488">
        <v>229047106152</v>
      </c>
      <c r="M33" s="488">
        <v>201449651379</v>
      </c>
      <c r="N33" s="489">
        <f t="shared" si="0"/>
        <v>9.6717343728173165E-4</v>
      </c>
    </row>
    <row r="34" spans="1:14" x14ac:dyDescent="0.5">
      <c r="A34" s="488" t="s">
        <v>148</v>
      </c>
      <c r="B34" s="488">
        <v>129125219</v>
      </c>
      <c r="C34" s="488">
        <v>439463547561</v>
      </c>
      <c r="D34" s="488">
        <v>290181911542</v>
      </c>
      <c r="E34" s="488">
        <v>0</v>
      </c>
      <c r="F34" s="488">
        <v>0</v>
      </c>
      <c r="G34" s="488">
        <v>0</v>
      </c>
      <c r="H34" s="488">
        <v>129125219</v>
      </c>
      <c r="I34" s="488">
        <v>365662755587</v>
      </c>
      <c r="J34" s="488">
        <v>0</v>
      </c>
      <c r="K34" s="488">
        <v>0</v>
      </c>
      <c r="L34" s="488">
        <v>0</v>
      </c>
      <c r="M34" s="488">
        <v>0</v>
      </c>
      <c r="N34" s="489">
        <f t="shared" si="0"/>
        <v>0</v>
      </c>
    </row>
    <row r="35" spans="1:14" x14ac:dyDescent="0.5">
      <c r="A35" s="488" t="s">
        <v>150</v>
      </c>
      <c r="B35" s="488">
        <v>270978604</v>
      </c>
      <c r="C35" s="488">
        <v>705503690520</v>
      </c>
      <c r="D35" s="488">
        <v>733793909307</v>
      </c>
      <c r="E35" s="488">
        <v>0</v>
      </c>
      <c r="F35" s="488">
        <v>16038672</v>
      </c>
      <c r="G35" s="488">
        <v>47947665005</v>
      </c>
      <c r="H35" s="488">
        <v>37500000</v>
      </c>
      <c r="I35" s="488">
        <v>123293226564</v>
      </c>
      <c r="J35" s="488">
        <v>249517276</v>
      </c>
      <c r="K35" s="488">
        <v>3570</v>
      </c>
      <c r="L35" s="488">
        <v>655499558075</v>
      </c>
      <c r="M35" s="488">
        <v>890099685047</v>
      </c>
      <c r="N35" s="489">
        <f t="shared" si="0"/>
        <v>4.2734289487086985E-3</v>
      </c>
    </row>
    <row r="36" spans="1:14" x14ac:dyDescent="0.5">
      <c r="A36" s="488" t="s">
        <v>145</v>
      </c>
      <c r="B36" s="488">
        <v>237900800</v>
      </c>
      <c r="C36" s="488">
        <v>547612529883</v>
      </c>
      <c r="D36" s="488">
        <v>392951152383</v>
      </c>
      <c r="E36" s="488">
        <v>0</v>
      </c>
      <c r="F36" s="488">
        <v>0</v>
      </c>
      <c r="G36" s="488">
        <v>0</v>
      </c>
      <c r="H36" s="488">
        <v>0</v>
      </c>
      <c r="I36" s="488">
        <v>0</v>
      </c>
      <c r="J36" s="488">
        <v>237900800</v>
      </c>
      <c r="K36" s="488">
        <v>1774</v>
      </c>
      <c r="L36" s="488">
        <v>547612529883</v>
      </c>
      <c r="M36" s="488">
        <v>421715271825</v>
      </c>
      <c r="N36" s="489">
        <f t="shared" si="0"/>
        <v>2.024683618031336E-3</v>
      </c>
    </row>
    <row r="37" spans="1:14" s="535" customFormat="1" x14ac:dyDescent="0.5">
      <c r="A37" s="533" t="s">
        <v>159</v>
      </c>
      <c r="B37" s="533">
        <v>1435546339</v>
      </c>
      <c r="C37" s="533">
        <v>909856634155</v>
      </c>
      <c r="D37" s="533">
        <v>897969032688</v>
      </c>
      <c r="E37" s="533">
        <v>0</v>
      </c>
      <c r="F37" s="533">
        <v>101289398</v>
      </c>
      <c r="G37" s="533">
        <v>63784172768</v>
      </c>
      <c r="H37" s="533">
        <v>1142412015</v>
      </c>
      <c r="I37" s="533">
        <v>896330209066</v>
      </c>
      <c r="J37" s="533">
        <v>394423722</v>
      </c>
      <c r="K37" s="533">
        <v>953</v>
      </c>
      <c r="L37" s="533">
        <v>250267858535</v>
      </c>
      <c r="M37" s="533">
        <v>375600133853</v>
      </c>
      <c r="N37" s="534">
        <f t="shared" si="0"/>
        <v>1.8032817133976605E-3</v>
      </c>
    </row>
    <row r="38" spans="1:14" x14ac:dyDescent="0.5">
      <c r="A38" s="488" t="s">
        <v>142</v>
      </c>
      <c r="B38" s="488">
        <v>21015982</v>
      </c>
      <c r="C38" s="488">
        <v>205767651976</v>
      </c>
      <c r="D38" s="488">
        <v>429870201705</v>
      </c>
      <c r="E38" s="488">
        <v>7805936</v>
      </c>
      <c r="F38" s="488">
        <v>0</v>
      </c>
      <c r="G38" s="488">
        <v>0</v>
      </c>
      <c r="H38" s="488">
        <v>0</v>
      </c>
      <c r="I38" s="488">
        <v>0</v>
      </c>
      <c r="J38" s="488">
        <v>28821918</v>
      </c>
      <c r="K38" s="488">
        <v>19180</v>
      </c>
      <c r="L38" s="488">
        <v>205767651976</v>
      </c>
      <c r="M38" s="488">
        <v>552384255906</v>
      </c>
      <c r="N38" s="489">
        <f t="shared" si="0"/>
        <v>2.6520342717287542E-3</v>
      </c>
    </row>
    <row r="39" spans="1:14" x14ac:dyDescent="0.5">
      <c r="A39" s="488" t="s">
        <v>157</v>
      </c>
      <c r="B39" s="488">
        <v>222716489</v>
      </c>
      <c r="C39" s="488">
        <v>195941234287</v>
      </c>
      <c r="D39" s="488">
        <v>223659960591</v>
      </c>
      <c r="E39" s="488">
        <v>0</v>
      </c>
      <c r="F39" s="488">
        <v>84528624</v>
      </c>
      <c r="G39" s="488">
        <v>86925017939</v>
      </c>
      <c r="H39" s="488">
        <v>251606323</v>
      </c>
      <c r="I39" s="488">
        <v>289852882459</v>
      </c>
      <c r="J39" s="488">
        <v>55638790</v>
      </c>
      <c r="K39" s="488">
        <v>1345</v>
      </c>
      <c r="L39" s="488">
        <v>51903461045</v>
      </c>
      <c r="M39" s="488">
        <v>74777298579</v>
      </c>
      <c r="N39" s="489">
        <f t="shared" si="0"/>
        <v>3.5901088139005338E-4</v>
      </c>
    </row>
    <row r="40" spans="1:14" x14ac:dyDescent="0.5">
      <c r="A40" s="488" t="s">
        <v>161</v>
      </c>
      <c r="B40" s="488">
        <v>38278479</v>
      </c>
      <c r="C40" s="488">
        <v>215825969763</v>
      </c>
      <c r="D40" s="488">
        <v>171739749228</v>
      </c>
      <c r="E40" s="488">
        <v>0</v>
      </c>
      <c r="F40" s="488">
        <v>932364</v>
      </c>
      <c r="G40" s="488">
        <v>4504124267</v>
      </c>
      <c r="H40" s="488">
        <v>8168489</v>
      </c>
      <c r="I40" s="488">
        <v>40461889371</v>
      </c>
      <c r="J40" s="488">
        <v>31042354</v>
      </c>
      <c r="K40" s="488">
        <v>5580</v>
      </c>
      <c r="L40" s="488">
        <v>174357929235</v>
      </c>
      <c r="M40" s="488">
        <v>173084690905</v>
      </c>
      <c r="N40" s="489">
        <f t="shared" si="0"/>
        <v>8.3099133851807566E-4</v>
      </c>
    </row>
    <row r="41" spans="1:14" x14ac:dyDescent="0.5">
      <c r="A41" s="488" t="s">
        <v>154</v>
      </c>
      <c r="B41" s="488">
        <v>346932815</v>
      </c>
      <c r="C41" s="488">
        <v>1061821930783</v>
      </c>
      <c r="D41" s="488">
        <v>930113318881</v>
      </c>
      <c r="E41" s="488">
        <v>0</v>
      </c>
      <c r="F41" s="488">
        <v>77928379</v>
      </c>
      <c r="G41" s="488">
        <v>239133383027</v>
      </c>
      <c r="H41" s="488">
        <v>232404508</v>
      </c>
      <c r="I41" s="488">
        <v>752135208188</v>
      </c>
      <c r="J41" s="488">
        <v>192456686</v>
      </c>
      <c r="K41" s="488">
        <v>3680</v>
      </c>
      <c r="L41" s="488">
        <v>591003420657</v>
      </c>
      <c r="M41" s="488">
        <v>707702341621</v>
      </c>
      <c r="N41" s="489">
        <f t="shared" si="0"/>
        <v>3.3977269339134984E-3</v>
      </c>
    </row>
    <row r="42" spans="1:14" x14ac:dyDescent="0.5">
      <c r="A42" s="488" t="s">
        <v>476</v>
      </c>
      <c r="B42" s="488">
        <v>85230570</v>
      </c>
      <c r="C42" s="488">
        <v>182836520972</v>
      </c>
      <c r="D42" s="488">
        <v>138138919112</v>
      </c>
      <c r="E42" s="488">
        <v>0</v>
      </c>
      <c r="F42" s="488">
        <v>0</v>
      </c>
      <c r="G42" s="488">
        <v>0</v>
      </c>
      <c r="H42" s="488">
        <v>85230570</v>
      </c>
      <c r="I42" s="488">
        <v>135090453450</v>
      </c>
      <c r="J42" s="488">
        <v>0</v>
      </c>
      <c r="K42" s="488">
        <v>0</v>
      </c>
      <c r="L42" s="488">
        <v>0</v>
      </c>
      <c r="M42" s="488">
        <v>0</v>
      </c>
      <c r="N42" s="489">
        <f t="shared" si="0"/>
        <v>0</v>
      </c>
    </row>
    <row r="43" spans="1:14" ht="16.8" thickBot="1" x14ac:dyDescent="0.55000000000000004">
      <c r="A43" s="488" t="s">
        <v>2</v>
      </c>
      <c r="B43" s="490">
        <f t="shared" ref="B43:J43" si="1">SUM(B10:B42)</f>
        <v>56864565556</v>
      </c>
      <c r="C43" s="490">
        <f t="shared" si="1"/>
        <v>61968152834186</v>
      </c>
      <c r="D43" s="490">
        <f t="shared" si="1"/>
        <v>69822461360280</v>
      </c>
      <c r="E43" s="490">
        <f t="shared" si="1"/>
        <v>11313639239</v>
      </c>
      <c r="F43" s="490">
        <f t="shared" si="1"/>
        <v>1926415424</v>
      </c>
      <c r="G43" s="490">
        <f t="shared" si="1"/>
        <v>1994293689722</v>
      </c>
      <c r="H43" s="490">
        <f t="shared" si="1"/>
        <v>8811586117</v>
      </c>
      <c r="I43" s="490">
        <f t="shared" si="1"/>
        <v>10021236019678</v>
      </c>
      <c r="J43" s="490">
        <f t="shared" si="1"/>
        <v>61293034102</v>
      </c>
      <c r="K43" s="491"/>
      <c r="L43" s="490">
        <f>SUM(L10:L42)</f>
        <v>55350544378358</v>
      </c>
      <c r="M43" s="490">
        <f>SUM(M10:M42)</f>
        <v>84532758173531</v>
      </c>
      <c r="N43" s="492">
        <f>SUM(N10:N42)</f>
        <v>0.40584750445550866</v>
      </c>
    </row>
    <row r="44" spans="1:14" ht="16.8" thickTop="1" x14ac:dyDescent="0.5"/>
    <row r="46" spans="1:14" x14ac:dyDescent="0.5">
      <c r="M46" s="530"/>
    </row>
    <row r="47" spans="1:14" x14ac:dyDescent="0.5">
      <c r="M47" s="530"/>
    </row>
    <row r="49" spans="7:13" x14ac:dyDescent="0.5">
      <c r="G49" s="530"/>
      <c r="H49" s="530"/>
      <c r="I49" s="530"/>
      <c r="L49" s="5" t="s">
        <v>548</v>
      </c>
      <c r="M49" s="530">
        <v>208286997568068</v>
      </c>
    </row>
    <row r="50" spans="7:13" x14ac:dyDescent="0.5">
      <c r="G50" s="530"/>
      <c r="H50" s="530"/>
      <c r="I50" s="530"/>
    </row>
  </sheetData>
  <mergeCells count="19">
    <mergeCell ref="A1:N1"/>
    <mergeCell ref="A2:N2"/>
    <mergeCell ref="A3:N3"/>
    <mergeCell ref="A4:N4"/>
    <mergeCell ref="A5:N5"/>
    <mergeCell ref="B7:D7"/>
    <mergeCell ref="F7:I7"/>
    <mergeCell ref="J7:N7"/>
    <mergeCell ref="A8:A9"/>
    <mergeCell ref="B8:B9"/>
    <mergeCell ref="C8:C9"/>
    <mergeCell ref="M8:M9"/>
    <mergeCell ref="N8:N9"/>
    <mergeCell ref="H8:I8"/>
    <mergeCell ref="J8:J9"/>
    <mergeCell ref="K8:K9"/>
    <mergeCell ref="L8:L9"/>
    <mergeCell ref="E8:G8"/>
    <mergeCell ref="D8:D9"/>
  </mergeCells>
  <pageMargins left="0.7" right="0.7" top="0.75" bottom="0.75" header="0.3" footer="0.3"/>
  <pageSetup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63"/>
  <sheetViews>
    <sheetView rightToLeft="1" zoomScaleNormal="100" workbookViewId="0">
      <pane ySplit="6" topLeftCell="A151" activePane="bottomLeft" state="frozen"/>
      <selection pane="bottomLeft" activeCell="I162" sqref="I162:I164"/>
    </sheetView>
  </sheetViews>
  <sheetFormatPr defaultRowHeight="16.8" x14ac:dyDescent="0.5"/>
  <cols>
    <col min="1" max="1" width="46.88671875" style="7" customWidth="1"/>
    <col min="2" max="2" width="16.5546875" style="7" customWidth="1"/>
    <col min="3" max="3" width="19.88671875" style="7" customWidth="1"/>
    <col min="4" max="4" width="19.5546875" style="7" customWidth="1"/>
    <col min="5" max="5" width="20.6640625" style="7" customWidth="1"/>
    <col min="6" max="6" width="14.44140625" style="7" customWidth="1"/>
    <col min="7" max="7" width="20.5546875" style="7" customWidth="1"/>
    <col min="8" max="8" width="20.33203125" style="7" customWidth="1"/>
    <col min="9" max="9" width="23.109375" style="7" customWidth="1"/>
    <col min="10" max="16384" width="8.88671875" style="7"/>
  </cols>
  <sheetData>
    <row r="1" spans="1:9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</row>
    <row r="2" spans="1:9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</row>
    <row r="3" spans="1:9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</row>
    <row r="4" spans="1:9" ht="20.399999999999999" x14ac:dyDescent="0.5">
      <c r="A4" s="551" t="s">
        <v>62</v>
      </c>
      <c r="B4" s="551"/>
      <c r="C4" s="551"/>
      <c r="D4" s="551"/>
      <c r="E4" s="551"/>
      <c r="F4" s="551"/>
      <c r="G4" s="551"/>
      <c r="H4" s="551"/>
      <c r="I4" s="551"/>
    </row>
    <row r="5" spans="1:9" ht="16.5" customHeight="1" thickBot="1" x14ac:dyDescent="0.55000000000000004">
      <c r="B5" s="565" t="s">
        <v>99</v>
      </c>
      <c r="C5" s="565"/>
      <c r="D5" s="565"/>
      <c r="E5" s="565"/>
      <c r="F5" s="565" t="s">
        <v>120</v>
      </c>
      <c r="G5" s="565"/>
      <c r="H5" s="565"/>
      <c r="I5" s="565"/>
    </row>
    <row r="6" spans="1:9" ht="17.399999999999999" thickBot="1" x14ac:dyDescent="0.55000000000000004">
      <c r="A6" s="23" t="s">
        <v>43</v>
      </c>
      <c r="B6" s="15" t="s">
        <v>3</v>
      </c>
      <c r="C6" s="16" t="s">
        <v>57</v>
      </c>
      <c r="D6" s="15" t="s">
        <v>55</v>
      </c>
      <c r="E6" s="18" t="s">
        <v>58</v>
      </c>
      <c r="F6" s="15" t="s">
        <v>3</v>
      </c>
      <c r="G6" s="16" t="s">
        <v>24</v>
      </c>
      <c r="H6" s="15" t="s">
        <v>55</v>
      </c>
      <c r="I6" s="18" t="s">
        <v>58</v>
      </c>
    </row>
    <row r="7" spans="1:9" x14ac:dyDescent="0.5">
      <c r="A7" s="488" t="s">
        <v>223</v>
      </c>
      <c r="B7" s="488">
        <v>0</v>
      </c>
      <c r="C7" s="488">
        <v>0</v>
      </c>
      <c r="D7" s="488">
        <v>0</v>
      </c>
      <c r="E7" s="488">
        <v>0</v>
      </c>
      <c r="F7" s="488">
        <v>10000</v>
      </c>
      <c r="G7" s="488">
        <v>8393910000</v>
      </c>
      <c r="H7" s="488">
        <v>8389992750</v>
      </c>
      <c r="I7" s="488">
        <v>3917250</v>
      </c>
    </row>
    <row r="8" spans="1:9" x14ac:dyDescent="0.5">
      <c r="A8" s="488" t="s">
        <v>173</v>
      </c>
      <c r="B8" s="488">
        <v>92369158</v>
      </c>
      <c r="C8" s="488">
        <v>12380026783281</v>
      </c>
      <c r="D8" s="488">
        <v>12170182584052</v>
      </c>
      <c r="E8" s="488">
        <v>209844199229</v>
      </c>
      <c r="F8" s="488">
        <v>857184299</v>
      </c>
      <c r="G8" s="488">
        <v>98285201481567</v>
      </c>
      <c r="H8" s="488">
        <v>96987215449685</v>
      </c>
      <c r="I8" s="488">
        <v>1297986031882</v>
      </c>
    </row>
    <row r="9" spans="1:9" x14ac:dyDescent="0.5">
      <c r="A9" s="488" t="s">
        <v>147</v>
      </c>
      <c r="B9" s="488">
        <v>36820263</v>
      </c>
      <c r="C9" s="488">
        <v>63530389879</v>
      </c>
      <c r="D9" s="488">
        <v>53005766098</v>
      </c>
      <c r="E9" s="488">
        <v>10524623781</v>
      </c>
      <c r="F9" s="488">
        <v>141951818</v>
      </c>
      <c r="G9" s="488">
        <v>249081762480</v>
      </c>
      <c r="H9" s="488">
        <v>214497435665</v>
      </c>
      <c r="I9" s="488">
        <v>34584326815</v>
      </c>
    </row>
    <row r="10" spans="1:9" x14ac:dyDescent="0.5">
      <c r="A10" s="488" t="s">
        <v>174</v>
      </c>
      <c r="B10" s="488">
        <v>69968</v>
      </c>
      <c r="C10" s="488">
        <v>99406280482</v>
      </c>
      <c r="D10" s="488">
        <v>51476667070</v>
      </c>
      <c r="E10" s="488">
        <v>47929613412</v>
      </c>
      <c r="F10" s="488">
        <v>15039331</v>
      </c>
      <c r="G10" s="488">
        <v>15840831485570</v>
      </c>
      <c r="H10" s="488">
        <v>9567300641319</v>
      </c>
      <c r="I10" s="488">
        <v>6273530844251</v>
      </c>
    </row>
    <row r="11" spans="1:9" x14ac:dyDescent="0.5">
      <c r="A11" s="488" t="s">
        <v>181</v>
      </c>
      <c r="B11" s="488">
        <v>50440000</v>
      </c>
      <c r="C11" s="488">
        <v>841750517243</v>
      </c>
      <c r="D11" s="488">
        <v>826467615119</v>
      </c>
      <c r="E11" s="488">
        <v>15282902124</v>
      </c>
      <c r="F11" s="488">
        <v>2719120000</v>
      </c>
      <c r="G11" s="488">
        <v>38689482872116</v>
      </c>
      <c r="H11" s="488">
        <v>37842195197658</v>
      </c>
      <c r="I11" s="488">
        <v>847287674458</v>
      </c>
    </row>
    <row r="12" spans="1:9" x14ac:dyDescent="0.5">
      <c r="A12" s="488" t="s">
        <v>150</v>
      </c>
      <c r="B12" s="488">
        <v>37500000</v>
      </c>
      <c r="C12" s="488">
        <v>123293226564</v>
      </c>
      <c r="D12" s="488">
        <v>95496150939</v>
      </c>
      <c r="E12" s="488">
        <v>27797075625</v>
      </c>
      <c r="F12" s="488">
        <v>126783857</v>
      </c>
      <c r="G12" s="488">
        <v>368169764215</v>
      </c>
      <c r="H12" s="488">
        <v>319320315810</v>
      </c>
      <c r="I12" s="488">
        <v>48849448405</v>
      </c>
    </row>
    <row r="13" spans="1:9" x14ac:dyDescent="0.5">
      <c r="A13" s="488" t="s">
        <v>154</v>
      </c>
      <c r="B13" s="488">
        <v>317635078</v>
      </c>
      <c r="C13" s="488">
        <v>887225661638</v>
      </c>
      <c r="D13" s="488">
        <v>866539793315</v>
      </c>
      <c r="E13" s="488">
        <v>20685868323</v>
      </c>
      <c r="F13" s="488">
        <v>1025016806</v>
      </c>
      <c r="G13" s="488">
        <v>3420990018494</v>
      </c>
      <c r="H13" s="488">
        <v>2991747555873</v>
      </c>
      <c r="I13" s="488">
        <v>429242462621</v>
      </c>
    </row>
    <row r="14" spans="1:9" x14ac:dyDescent="0.5">
      <c r="A14" s="488" t="s">
        <v>193</v>
      </c>
      <c r="B14" s="488">
        <v>0</v>
      </c>
      <c r="C14" s="488">
        <v>0</v>
      </c>
      <c r="D14" s="488">
        <v>0</v>
      </c>
      <c r="E14" s="488">
        <v>0</v>
      </c>
      <c r="F14" s="488">
        <v>12000000</v>
      </c>
      <c r="G14" s="488">
        <v>191220139500</v>
      </c>
      <c r="H14" s="488">
        <v>172818543575</v>
      </c>
      <c r="I14" s="488">
        <v>18401595925</v>
      </c>
    </row>
    <row r="15" spans="1:9" x14ac:dyDescent="0.5">
      <c r="A15" s="488" t="s">
        <v>208</v>
      </c>
      <c r="B15" s="488">
        <v>0</v>
      </c>
      <c r="C15" s="488">
        <v>0</v>
      </c>
      <c r="D15" s="488">
        <v>0</v>
      </c>
      <c r="E15" s="488">
        <v>0</v>
      </c>
      <c r="F15" s="488">
        <v>15000</v>
      </c>
      <c r="G15" s="488">
        <v>12321060750</v>
      </c>
      <c r="H15" s="488">
        <v>12074815125</v>
      </c>
      <c r="I15" s="488">
        <v>246245625</v>
      </c>
    </row>
    <row r="16" spans="1:9" x14ac:dyDescent="0.5">
      <c r="A16" s="488" t="s">
        <v>139</v>
      </c>
      <c r="B16" s="488">
        <v>81630170</v>
      </c>
      <c r="C16" s="488">
        <v>73181415617</v>
      </c>
      <c r="D16" s="488">
        <v>56323447292</v>
      </c>
      <c r="E16" s="488">
        <v>16857968325</v>
      </c>
      <c r="F16" s="488">
        <v>250659883</v>
      </c>
      <c r="G16" s="488">
        <v>195265644811</v>
      </c>
      <c r="H16" s="488">
        <v>151894304760</v>
      </c>
      <c r="I16" s="488">
        <v>43371340051</v>
      </c>
    </row>
    <row r="17" spans="1:9" x14ac:dyDescent="0.5">
      <c r="A17" s="488" t="s">
        <v>220</v>
      </c>
      <c r="B17" s="488">
        <v>0</v>
      </c>
      <c r="C17" s="488">
        <v>0</v>
      </c>
      <c r="D17" s="488">
        <v>0</v>
      </c>
      <c r="E17" s="488">
        <v>0</v>
      </c>
      <c r="F17" s="488">
        <v>10000</v>
      </c>
      <c r="G17" s="488">
        <v>9657992875</v>
      </c>
      <c r="H17" s="488">
        <v>9985742875</v>
      </c>
      <c r="I17" s="488">
        <v>-327750000</v>
      </c>
    </row>
    <row r="18" spans="1:9" x14ac:dyDescent="0.5">
      <c r="A18" s="488" t="s">
        <v>194</v>
      </c>
      <c r="B18" s="488">
        <v>0</v>
      </c>
      <c r="C18" s="488">
        <v>0</v>
      </c>
      <c r="D18" s="488">
        <v>0</v>
      </c>
      <c r="E18" s="488">
        <v>0</v>
      </c>
      <c r="F18" s="488">
        <v>8500000</v>
      </c>
      <c r="G18" s="488">
        <v>139609500017</v>
      </c>
      <c r="H18" s="488">
        <v>119619934187</v>
      </c>
      <c r="I18" s="488">
        <v>19989565830</v>
      </c>
    </row>
    <row r="19" spans="1:9" x14ac:dyDescent="0.5">
      <c r="A19" s="488" t="s">
        <v>121</v>
      </c>
      <c r="B19" s="488">
        <v>0</v>
      </c>
      <c r="C19" s="488">
        <v>0</v>
      </c>
      <c r="D19" s="488">
        <v>0</v>
      </c>
      <c r="E19" s="488">
        <v>0</v>
      </c>
      <c r="F19" s="488">
        <v>52400000</v>
      </c>
      <c r="G19" s="488">
        <v>530715622291</v>
      </c>
      <c r="H19" s="488">
        <v>530521885670</v>
      </c>
      <c r="I19" s="488">
        <v>193736621</v>
      </c>
    </row>
    <row r="20" spans="1:9" x14ac:dyDescent="0.5">
      <c r="A20" s="488" t="s">
        <v>222</v>
      </c>
      <c r="B20" s="488">
        <v>0</v>
      </c>
      <c r="C20" s="488">
        <v>0</v>
      </c>
      <c r="D20" s="488">
        <v>0</v>
      </c>
      <c r="E20" s="488">
        <v>0</v>
      </c>
      <c r="F20" s="488">
        <v>5305000</v>
      </c>
      <c r="G20" s="488">
        <v>4178151455132</v>
      </c>
      <c r="H20" s="488">
        <v>4168096355604</v>
      </c>
      <c r="I20" s="488">
        <v>10055099528</v>
      </c>
    </row>
    <row r="21" spans="1:9" x14ac:dyDescent="0.5">
      <c r="A21" s="488" t="s">
        <v>152</v>
      </c>
      <c r="B21" s="488">
        <v>5000000</v>
      </c>
      <c r="C21" s="488">
        <v>7903988456</v>
      </c>
      <c r="D21" s="488">
        <v>6879293429</v>
      </c>
      <c r="E21" s="488">
        <v>1024695027</v>
      </c>
      <c r="F21" s="488">
        <v>7660134</v>
      </c>
      <c r="G21" s="488">
        <v>12130060909</v>
      </c>
      <c r="H21" s="488">
        <v>10532807413</v>
      </c>
      <c r="I21" s="488">
        <v>1597253496</v>
      </c>
    </row>
    <row r="22" spans="1:9" x14ac:dyDescent="0.5">
      <c r="A22" s="488" t="s">
        <v>479</v>
      </c>
      <c r="B22" s="488">
        <v>0</v>
      </c>
      <c r="C22" s="488">
        <v>0</v>
      </c>
      <c r="D22" s="488">
        <v>0</v>
      </c>
      <c r="E22" s="488">
        <v>0</v>
      </c>
      <c r="F22" s="488">
        <v>94</v>
      </c>
      <c r="G22" s="488">
        <v>32109422</v>
      </c>
      <c r="H22" s="488">
        <v>-2528165976</v>
      </c>
      <c r="I22" s="488">
        <v>2560275398</v>
      </c>
    </row>
    <row r="23" spans="1:9" x14ac:dyDescent="0.5">
      <c r="A23" s="488" t="s">
        <v>480</v>
      </c>
      <c r="B23" s="488">
        <v>0</v>
      </c>
      <c r="C23" s="488">
        <v>0</v>
      </c>
      <c r="D23" s="488">
        <v>0</v>
      </c>
      <c r="E23" s="488">
        <v>0</v>
      </c>
      <c r="F23" s="488">
        <v>15057</v>
      </c>
      <c r="G23" s="488">
        <v>2508386320</v>
      </c>
      <c r="H23" s="488">
        <v>-3013680</v>
      </c>
      <c r="I23" s="488">
        <v>2511400000</v>
      </c>
    </row>
    <row r="24" spans="1:9" x14ac:dyDescent="0.5">
      <c r="A24" s="488" t="s">
        <v>481</v>
      </c>
      <c r="B24" s="488">
        <v>0</v>
      </c>
      <c r="C24" s="488">
        <v>0</v>
      </c>
      <c r="D24" s="488">
        <v>0</v>
      </c>
      <c r="E24" s="488">
        <v>0</v>
      </c>
      <c r="F24" s="488">
        <v>24</v>
      </c>
      <c r="G24" s="488">
        <v>17862539</v>
      </c>
      <c r="H24" s="488">
        <v>-21461</v>
      </c>
      <c r="I24" s="488">
        <v>17884000</v>
      </c>
    </row>
    <row r="25" spans="1:9" x14ac:dyDescent="0.5">
      <c r="A25" s="488" t="s">
        <v>482</v>
      </c>
      <c r="B25" s="488">
        <v>0</v>
      </c>
      <c r="C25" s="488">
        <v>0</v>
      </c>
      <c r="D25" s="488">
        <v>0</v>
      </c>
      <c r="E25" s="488">
        <v>0</v>
      </c>
      <c r="F25" s="488">
        <v>1</v>
      </c>
      <c r="G25" s="488">
        <v>120854</v>
      </c>
      <c r="H25" s="488">
        <v>120854</v>
      </c>
      <c r="I25" s="488">
        <v>0</v>
      </c>
    </row>
    <row r="26" spans="1:9" x14ac:dyDescent="0.5">
      <c r="A26" s="488" t="s">
        <v>483</v>
      </c>
      <c r="B26" s="488">
        <v>100</v>
      </c>
      <c r="C26" s="488">
        <v>80358653</v>
      </c>
      <c r="D26" s="488">
        <v>40384726</v>
      </c>
      <c r="E26" s="488">
        <v>39973927</v>
      </c>
      <c r="F26" s="488">
        <v>693</v>
      </c>
      <c r="G26" s="488">
        <v>579040557</v>
      </c>
      <c r="H26" s="488">
        <v>539066630</v>
      </c>
      <c r="I26" s="488">
        <v>39973927</v>
      </c>
    </row>
    <row r="27" spans="1:9" x14ac:dyDescent="0.5">
      <c r="A27" s="488" t="s">
        <v>484</v>
      </c>
      <c r="B27" s="488">
        <v>0</v>
      </c>
      <c r="C27" s="488">
        <v>0</v>
      </c>
      <c r="D27" s="488">
        <v>0</v>
      </c>
      <c r="E27" s="488">
        <v>0</v>
      </c>
      <c r="F27" s="488">
        <v>233</v>
      </c>
      <c r="G27" s="488">
        <v>370906699</v>
      </c>
      <c r="H27" s="488">
        <v>370906699</v>
      </c>
      <c r="I27" s="488">
        <v>0</v>
      </c>
    </row>
    <row r="28" spans="1:9" x14ac:dyDescent="0.5">
      <c r="A28" s="488" t="s">
        <v>485</v>
      </c>
      <c r="B28" s="488">
        <v>3</v>
      </c>
      <c r="C28" s="488">
        <v>3746303</v>
      </c>
      <c r="D28" s="488">
        <v>3746303</v>
      </c>
      <c r="E28" s="488">
        <v>0</v>
      </c>
      <c r="F28" s="488">
        <v>106</v>
      </c>
      <c r="G28" s="488">
        <v>127228040</v>
      </c>
      <c r="H28" s="488">
        <v>127228040</v>
      </c>
      <c r="I28" s="488">
        <v>0</v>
      </c>
    </row>
    <row r="29" spans="1:9" x14ac:dyDescent="0.5">
      <c r="A29" s="488" t="s">
        <v>486</v>
      </c>
      <c r="B29" s="488">
        <v>0</v>
      </c>
      <c r="C29" s="488">
        <v>0</v>
      </c>
      <c r="D29" s="488">
        <v>0</v>
      </c>
      <c r="E29" s="488">
        <v>0</v>
      </c>
      <c r="F29" s="488">
        <v>33478</v>
      </c>
      <c r="G29" s="488">
        <v>6474793607</v>
      </c>
      <c r="H29" s="488">
        <v>6474793607</v>
      </c>
      <c r="I29" s="488">
        <v>0</v>
      </c>
    </row>
    <row r="30" spans="1:9" x14ac:dyDescent="0.5">
      <c r="A30" s="488" t="s">
        <v>487</v>
      </c>
      <c r="B30" s="488">
        <v>160</v>
      </c>
      <c r="C30" s="488">
        <v>224508695</v>
      </c>
      <c r="D30" s="488">
        <v>224508695</v>
      </c>
      <c r="E30" s="488">
        <v>0</v>
      </c>
      <c r="F30" s="488">
        <v>160</v>
      </c>
      <c r="G30" s="488">
        <v>224508695</v>
      </c>
      <c r="H30" s="488">
        <v>224508695</v>
      </c>
      <c r="I30" s="488">
        <v>0</v>
      </c>
    </row>
    <row r="31" spans="1:9" x14ac:dyDescent="0.5">
      <c r="A31" s="488" t="s">
        <v>209</v>
      </c>
      <c r="B31" s="488">
        <v>0</v>
      </c>
      <c r="C31" s="488">
        <v>0</v>
      </c>
      <c r="D31" s="488">
        <v>0</v>
      </c>
      <c r="E31" s="488">
        <v>0</v>
      </c>
      <c r="F31" s="488">
        <v>10000</v>
      </c>
      <c r="G31" s="488">
        <v>8818601875</v>
      </c>
      <c r="H31" s="488">
        <v>8664884000</v>
      </c>
      <c r="I31" s="488">
        <v>153717875</v>
      </c>
    </row>
    <row r="32" spans="1:9" x14ac:dyDescent="0.5">
      <c r="A32" s="488" t="s">
        <v>157</v>
      </c>
      <c r="B32" s="488">
        <v>251606323</v>
      </c>
      <c r="C32" s="488">
        <v>289852882459</v>
      </c>
      <c r="D32" s="488">
        <v>219517227982</v>
      </c>
      <c r="E32" s="488">
        <v>70335654477</v>
      </c>
      <c r="F32" s="488">
        <v>424153143</v>
      </c>
      <c r="G32" s="488">
        <v>440812087636</v>
      </c>
      <c r="H32" s="488">
        <v>355225627084</v>
      </c>
      <c r="I32" s="488">
        <v>85586460552</v>
      </c>
    </row>
    <row r="33" spans="1:9" x14ac:dyDescent="0.5">
      <c r="A33" s="488" t="s">
        <v>175</v>
      </c>
      <c r="B33" s="488">
        <v>20900000</v>
      </c>
      <c r="C33" s="488">
        <v>642317058242</v>
      </c>
      <c r="D33" s="488">
        <v>567096985512</v>
      </c>
      <c r="E33" s="488">
        <v>75220072730</v>
      </c>
      <c r="F33" s="488">
        <v>65600000</v>
      </c>
      <c r="G33" s="488">
        <v>1772649494460</v>
      </c>
      <c r="H33" s="488">
        <v>1584810419872</v>
      </c>
      <c r="I33" s="488">
        <v>187839074588</v>
      </c>
    </row>
    <row r="34" spans="1:9" x14ac:dyDescent="0.5">
      <c r="A34" s="488" t="s">
        <v>185</v>
      </c>
      <c r="B34" s="488">
        <v>41950000</v>
      </c>
      <c r="C34" s="488">
        <v>1513202151062</v>
      </c>
      <c r="D34" s="488">
        <v>1245561465757</v>
      </c>
      <c r="E34" s="488">
        <v>267640685305</v>
      </c>
      <c r="F34" s="488">
        <v>51950000</v>
      </c>
      <c r="G34" s="488">
        <v>1849198967845</v>
      </c>
      <c r="H34" s="488">
        <v>1539769336317</v>
      </c>
      <c r="I34" s="488">
        <v>309429631528</v>
      </c>
    </row>
    <row r="35" spans="1:9" x14ac:dyDescent="0.5">
      <c r="A35" s="488" t="s">
        <v>169</v>
      </c>
      <c r="B35" s="488">
        <v>0</v>
      </c>
      <c r="C35" s="488">
        <v>0</v>
      </c>
      <c r="D35" s="488">
        <v>0</v>
      </c>
      <c r="E35" s="488">
        <v>0</v>
      </c>
      <c r="F35" s="488">
        <v>123600836</v>
      </c>
      <c r="G35" s="488">
        <v>363264925678</v>
      </c>
      <c r="H35" s="488">
        <v>375802217243</v>
      </c>
      <c r="I35" s="488">
        <v>-12537291565</v>
      </c>
    </row>
    <row r="36" spans="1:9" x14ac:dyDescent="0.5">
      <c r="A36" s="488" t="s">
        <v>151</v>
      </c>
      <c r="B36" s="488">
        <v>62278670</v>
      </c>
      <c r="C36" s="488">
        <v>1004724946787</v>
      </c>
      <c r="D36" s="488">
        <v>543449108949</v>
      </c>
      <c r="E36" s="488">
        <v>461275837838</v>
      </c>
      <c r="F36" s="488">
        <v>62278670</v>
      </c>
      <c r="G36" s="488">
        <v>1004724946787</v>
      </c>
      <c r="H36" s="488">
        <v>543449108949</v>
      </c>
      <c r="I36" s="488">
        <v>461275837838</v>
      </c>
    </row>
    <row r="37" spans="1:9" x14ac:dyDescent="0.5">
      <c r="A37" s="488" t="s">
        <v>142</v>
      </c>
      <c r="B37" s="488">
        <v>0</v>
      </c>
      <c r="C37" s="488">
        <v>0</v>
      </c>
      <c r="D37" s="488">
        <v>0</v>
      </c>
      <c r="E37" s="488">
        <v>0</v>
      </c>
      <c r="F37" s="488">
        <v>5000000</v>
      </c>
      <c r="G37" s="488">
        <v>67278829617</v>
      </c>
      <c r="H37" s="488">
        <v>48144710970</v>
      </c>
      <c r="I37" s="488">
        <v>19134118647</v>
      </c>
    </row>
    <row r="38" spans="1:9" x14ac:dyDescent="0.5">
      <c r="A38" s="488" t="s">
        <v>196</v>
      </c>
      <c r="B38" s="488">
        <v>0</v>
      </c>
      <c r="C38" s="488">
        <v>0</v>
      </c>
      <c r="D38" s="488">
        <v>0</v>
      </c>
      <c r="E38" s="488">
        <v>0</v>
      </c>
      <c r="F38" s="488">
        <v>144900000</v>
      </c>
      <c r="G38" s="488">
        <v>4045988896930</v>
      </c>
      <c r="H38" s="488">
        <v>4026422055844</v>
      </c>
      <c r="I38" s="488">
        <v>19566841086</v>
      </c>
    </row>
    <row r="39" spans="1:9" x14ac:dyDescent="0.5">
      <c r="A39" s="488" t="s">
        <v>134</v>
      </c>
      <c r="B39" s="488">
        <v>33486185</v>
      </c>
      <c r="C39" s="488">
        <v>72633029602</v>
      </c>
      <c r="D39" s="488">
        <v>82153370986</v>
      </c>
      <c r="E39" s="488">
        <v>-9520341384</v>
      </c>
      <c r="F39" s="488">
        <v>111270022</v>
      </c>
      <c r="G39" s="488">
        <v>273590093302</v>
      </c>
      <c r="H39" s="488">
        <v>263739264313</v>
      </c>
      <c r="I39" s="488">
        <v>9850828989</v>
      </c>
    </row>
    <row r="40" spans="1:9" x14ac:dyDescent="0.5">
      <c r="A40" s="488" t="s">
        <v>179</v>
      </c>
      <c r="B40" s="488">
        <v>11000000</v>
      </c>
      <c r="C40" s="488">
        <v>199763310107</v>
      </c>
      <c r="D40" s="488">
        <v>153644501256</v>
      </c>
      <c r="E40" s="488">
        <v>46118808851</v>
      </c>
      <c r="F40" s="488">
        <v>23000000</v>
      </c>
      <c r="G40" s="488">
        <v>401816775407</v>
      </c>
      <c r="H40" s="488">
        <v>321262538719</v>
      </c>
      <c r="I40" s="488">
        <v>80554236688</v>
      </c>
    </row>
    <row r="41" spans="1:9" x14ac:dyDescent="0.5">
      <c r="A41" s="488" t="s">
        <v>148</v>
      </c>
      <c r="B41" s="488">
        <v>129125219</v>
      </c>
      <c r="C41" s="488">
        <v>365662755587</v>
      </c>
      <c r="D41" s="488">
        <v>346933767537</v>
      </c>
      <c r="E41" s="488">
        <v>18728988050</v>
      </c>
      <c r="F41" s="488">
        <v>129125219</v>
      </c>
      <c r="G41" s="488">
        <v>365662755587</v>
      </c>
      <c r="H41" s="488">
        <v>346933767537</v>
      </c>
      <c r="I41" s="488">
        <v>18728988050</v>
      </c>
    </row>
    <row r="42" spans="1:9" x14ac:dyDescent="0.5">
      <c r="A42" s="488" t="s">
        <v>138</v>
      </c>
      <c r="B42" s="488">
        <v>146454</v>
      </c>
      <c r="C42" s="488">
        <v>612758501715</v>
      </c>
      <c r="D42" s="488">
        <v>606984930467</v>
      </c>
      <c r="E42" s="488">
        <v>5773571248</v>
      </c>
      <c r="F42" s="488">
        <v>1490748</v>
      </c>
      <c r="G42" s="488">
        <v>7056098874882</v>
      </c>
      <c r="H42" s="488">
        <v>5352426500031</v>
      </c>
      <c r="I42" s="488">
        <v>1703672374851</v>
      </c>
    </row>
    <row r="43" spans="1:9" x14ac:dyDescent="0.5">
      <c r="A43" s="488" t="s">
        <v>488</v>
      </c>
      <c r="B43" s="488">
        <v>0</v>
      </c>
      <c r="C43" s="488">
        <v>0</v>
      </c>
      <c r="D43" s="488">
        <v>0</v>
      </c>
      <c r="E43" s="488">
        <v>0</v>
      </c>
      <c r="F43" s="488">
        <v>9990</v>
      </c>
      <c r="G43" s="488">
        <v>2963469564</v>
      </c>
      <c r="H43" s="488">
        <v>-1182252796</v>
      </c>
      <c r="I43" s="488">
        <v>4145722360</v>
      </c>
    </row>
    <row r="44" spans="1:9" x14ac:dyDescent="0.5">
      <c r="A44" s="488" t="s">
        <v>489</v>
      </c>
      <c r="B44" s="488">
        <v>0</v>
      </c>
      <c r="C44" s="488">
        <v>0</v>
      </c>
      <c r="D44" s="488">
        <v>0</v>
      </c>
      <c r="E44" s="488">
        <v>0</v>
      </c>
      <c r="F44" s="488">
        <v>9621</v>
      </c>
      <c r="G44" s="488">
        <v>1373715659</v>
      </c>
      <c r="H44" s="488">
        <v>-1651710</v>
      </c>
      <c r="I44" s="488">
        <v>1375367369</v>
      </c>
    </row>
    <row r="45" spans="1:9" x14ac:dyDescent="0.5">
      <c r="A45" s="488" t="s">
        <v>490</v>
      </c>
      <c r="B45" s="488">
        <v>0</v>
      </c>
      <c r="C45" s="488">
        <v>0</v>
      </c>
      <c r="D45" s="488">
        <v>0</v>
      </c>
      <c r="E45" s="488">
        <v>0</v>
      </c>
      <c r="F45" s="488">
        <v>1</v>
      </c>
      <c r="G45" s="488">
        <v>104874</v>
      </c>
      <c r="H45" s="488">
        <v>-126</v>
      </c>
      <c r="I45" s="488">
        <v>105000</v>
      </c>
    </row>
    <row r="46" spans="1:9" x14ac:dyDescent="0.5">
      <c r="A46" s="488" t="s">
        <v>491</v>
      </c>
      <c r="B46" s="488">
        <v>0</v>
      </c>
      <c r="C46" s="488">
        <v>0</v>
      </c>
      <c r="D46" s="488">
        <v>0</v>
      </c>
      <c r="E46" s="488">
        <v>0</v>
      </c>
      <c r="F46" s="488">
        <v>27947</v>
      </c>
      <c r="G46" s="488">
        <v>4036182072</v>
      </c>
      <c r="H46" s="488">
        <v>-4849238</v>
      </c>
      <c r="I46" s="488">
        <v>4041031310</v>
      </c>
    </row>
    <row r="47" spans="1:9" x14ac:dyDescent="0.5">
      <c r="A47" s="488" t="s">
        <v>492</v>
      </c>
      <c r="B47" s="488">
        <v>0</v>
      </c>
      <c r="C47" s="488">
        <v>0</v>
      </c>
      <c r="D47" s="488">
        <v>0</v>
      </c>
      <c r="E47" s="488">
        <v>0</v>
      </c>
      <c r="F47" s="488">
        <v>15001</v>
      </c>
      <c r="G47" s="488">
        <v>10265516994</v>
      </c>
      <c r="H47" s="488">
        <v>10265516994</v>
      </c>
      <c r="I47" s="488">
        <v>0</v>
      </c>
    </row>
    <row r="48" spans="1:9" x14ac:dyDescent="0.5">
      <c r="A48" s="488" t="s">
        <v>493</v>
      </c>
      <c r="B48" s="488">
        <v>20</v>
      </c>
      <c r="C48" s="488">
        <v>16510144</v>
      </c>
      <c r="D48" s="488">
        <v>7922787</v>
      </c>
      <c r="E48" s="488">
        <v>8587357</v>
      </c>
      <c r="F48" s="488">
        <v>20</v>
      </c>
      <c r="G48" s="488">
        <v>16510144</v>
      </c>
      <c r="H48" s="488">
        <v>7922787</v>
      </c>
      <c r="I48" s="488">
        <v>8587357</v>
      </c>
    </row>
    <row r="49" spans="1:9" x14ac:dyDescent="0.5">
      <c r="A49" s="488" t="s">
        <v>161</v>
      </c>
      <c r="B49" s="488">
        <v>8168489</v>
      </c>
      <c r="C49" s="488">
        <v>40461889371</v>
      </c>
      <c r="D49" s="488">
        <v>33764143172</v>
      </c>
      <c r="E49" s="488">
        <v>6697746199</v>
      </c>
      <c r="F49" s="488">
        <v>33398184</v>
      </c>
      <c r="G49" s="488">
        <v>151032980342</v>
      </c>
      <c r="H49" s="488">
        <v>133925907404</v>
      </c>
      <c r="I49" s="488">
        <v>17107072938</v>
      </c>
    </row>
    <row r="50" spans="1:9" x14ac:dyDescent="0.5">
      <c r="A50" s="488" t="s">
        <v>124</v>
      </c>
      <c r="B50" s="488">
        <v>0</v>
      </c>
      <c r="C50" s="488">
        <v>0</v>
      </c>
      <c r="D50" s="488">
        <v>0</v>
      </c>
      <c r="E50" s="488">
        <v>0</v>
      </c>
      <c r="F50" s="488">
        <v>30000000</v>
      </c>
      <c r="G50" s="488">
        <v>303191141140</v>
      </c>
      <c r="H50" s="488">
        <v>307505462390</v>
      </c>
      <c r="I50" s="488">
        <v>-4314321250</v>
      </c>
    </row>
    <row r="51" spans="1:9" x14ac:dyDescent="0.5">
      <c r="A51" s="488" t="s">
        <v>135</v>
      </c>
      <c r="B51" s="488">
        <v>123034521</v>
      </c>
      <c r="C51" s="488">
        <v>739152619093</v>
      </c>
      <c r="D51" s="488">
        <v>754848962797</v>
      </c>
      <c r="E51" s="488">
        <v>-15696343704</v>
      </c>
      <c r="F51" s="488">
        <v>620581334</v>
      </c>
      <c r="G51" s="488">
        <v>3835813778205</v>
      </c>
      <c r="H51" s="488">
        <v>3515456715176</v>
      </c>
      <c r="I51" s="488">
        <v>320357063029</v>
      </c>
    </row>
    <row r="52" spans="1:9" x14ac:dyDescent="0.5">
      <c r="A52" s="488" t="s">
        <v>159</v>
      </c>
      <c r="B52" s="488">
        <v>1142412015</v>
      </c>
      <c r="C52" s="488">
        <v>896330209066</v>
      </c>
      <c r="D52" s="488">
        <v>565028942253</v>
      </c>
      <c r="E52" s="488">
        <v>331301266813</v>
      </c>
      <c r="F52" s="488">
        <v>1662430865</v>
      </c>
      <c r="G52" s="488">
        <v>1257312201760</v>
      </c>
      <c r="H52" s="488">
        <v>783522441756</v>
      </c>
      <c r="I52" s="488">
        <v>473789760004</v>
      </c>
    </row>
    <row r="53" spans="1:9" x14ac:dyDescent="0.5">
      <c r="A53" s="488" t="s">
        <v>189</v>
      </c>
      <c r="B53" s="488">
        <v>30000</v>
      </c>
      <c r="C53" s="488">
        <v>280331707</v>
      </c>
      <c r="D53" s="488">
        <v>243260466</v>
      </c>
      <c r="E53" s="488">
        <v>37071241</v>
      </c>
      <c r="F53" s="488">
        <v>50000</v>
      </c>
      <c r="G53" s="488">
        <v>448630671</v>
      </c>
      <c r="H53" s="488">
        <v>405321789</v>
      </c>
      <c r="I53" s="488">
        <v>43308882</v>
      </c>
    </row>
    <row r="54" spans="1:9" x14ac:dyDescent="0.5">
      <c r="A54" s="488" t="s">
        <v>160</v>
      </c>
      <c r="B54" s="488">
        <v>75672379</v>
      </c>
      <c r="C54" s="488">
        <v>453354778172</v>
      </c>
      <c r="D54" s="488">
        <v>390311907014</v>
      </c>
      <c r="E54" s="488">
        <v>63042871158</v>
      </c>
      <c r="F54" s="488">
        <v>358554857</v>
      </c>
      <c r="G54" s="488">
        <v>2168091391672</v>
      </c>
      <c r="H54" s="488">
        <v>1953492922003</v>
      </c>
      <c r="I54" s="488">
        <v>214598469669</v>
      </c>
    </row>
    <row r="55" spans="1:9" x14ac:dyDescent="0.5">
      <c r="A55" s="488" t="s">
        <v>176</v>
      </c>
      <c r="B55" s="488">
        <v>19980000</v>
      </c>
      <c r="C55" s="488">
        <v>1344831580482</v>
      </c>
      <c r="D55" s="488">
        <v>1303458538932</v>
      </c>
      <c r="E55" s="488">
        <v>41373041550</v>
      </c>
      <c r="F55" s="488">
        <v>473248000</v>
      </c>
      <c r="G55" s="488">
        <v>27266877108937</v>
      </c>
      <c r="H55" s="488">
        <v>26036457197327</v>
      </c>
      <c r="I55" s="488">
        <v>1230419911610</v>
      </c>
    </row>
    <row r="56" spans="1:9" x14ac:dyDescent="0.5">
      <c r="A56" s="488" t="s">
        <v>431</v>
      </c>
      <c r="B56" s="488">
        <v>0</v>
      </c>
      <c r="C56" s="488">
        <v>0</v>
      </c>
      <c r="D56" s="488">
        <v>0</v>
      </c>
      <c r="E56" s="488">
        <v>0</v>
      </c>
      <c r="F56" s="488">
        <v>1295224</v>
      </c>
      <c r="G56" s="488">
        <v>6820467740</v>
      </c>
      <c r="H56" s="488">
        <v>5492742568</v>
      </c>
      <c r="I56" s="488">
        <v>1327725172</v>
      </c>
    </row>
    <row r="57" spans="1:9" x14ac:dyDescent="0.5">
      <c r="A57" s="488" t="s">
        <v>229</v>
      </c>
      <c r="B57" s="488">
        <v>0</v>
      </c>
      <c r="C57" s="488">
        <v>0</v>
      </c>
      <c r="D57" s="488">
        <v>0</v>
      </c>
      <c r="E57" s="488">
        <v>0</v>
      </c>
      <c r="F57" s="488">
        <v>20000</v>
      </c>
      <c r="G57" s="488">
        <v>20000000000</v>
      </c>
      <c r="H57" s="488">
        <v>18957557760</v>
      </c>
      <c r="I57" s="488">
        <v>1042442240</v>
      </c>
    </row>
    <row r="58" spans="1:9" x14ac:dyDescent="0.5">
      <c r="A58" s="488" t="s">
        <v>494</v>
      </c>
      <c r="B58" s="488">
        <v>0</v>
      </c>
      <c r="C58" s="488">
        <v>0</v>
      </c>
      <c r="D58" s="488">
        <v>0</v>
      </c>
      <c r="E58" s="488">
        <v>0</v>
      </c>
      <c r="F58" s="488">
        <v>14676</v>
      </c>
      <c r="G58" s="488">
        <v>1052932283</v>
      </c>
      <c r="H58" s="488">
        <v>281773349</v>
      </c>
      <c r="I58" s="488">
        <v>771158934</v>
      </c>
    </row>
    <row r="59" spans="1:9" x14ac:dyDescent="0.5">
      <c r="A59" s="488" t="s">
        <v>495</v>
      </c>
      <c r="B59" s="488">
        <v>10000</v>
      </c>
      <c r="C59" s="488">
        <v>998800000</v>
      </c>
      <c r="D59" s="488">
        <v>998800000</v>
      </c>
      <c r="E59" s="488">
        <v>0</v>
      </c>
      <c r="F59" s="488">
        <v>37995</v>
      </c>
      <c r="G59" s="488">
        <v>9229855728</v>
      </c>
      <c r="H59" s="488">
        <v>9229855728</v>
      </c>
      <c r="I59" s="488">
        <v>0</v>
      </c>
    </row>
    <row r="60" spans="1:9" x14ac:dyDescent="0.5">
      <c r="A60" s="488" t="s">
        <v>496</v>
      </c>
      <c r="B60" s="488">
        <v>0</v>
      </c>
      <c r="C60" s="488">
        <v>0</v>
      </c>
      <c r="D60" s="488">
        <v>0</v>
      </c>
      <c r="E60" s="488">
        <v>0</v>
      </c>
      <c r="F60" s="488">
        <v>12965</v>
      </c>
      <c r="G60" s="488">
        <v>4158300261</v>
      </c>
      <c r="H60" s="488">
        <v>4158300261</v>
      </c>
      <c r="I60" s="488">
        <v>0</v>
      </c>
    </row>
    <row r="61" spans="1:9" x14ac:dyDescent="0.5">
      <c r="A61" s="488" t="s">
        <v>497</v>
      </c>
      <c r="B61" s="488">
        <v>0</v>
      </c>
      <c r="C61" s="488">
        <v>0</v>
      </c>
      <c r="D61" s="488">
        <v>0</v>
      </c>
      <c r="E61" s="488">
        <v>0</v>
      </c>
      <c r="F61" s="488">
        <v>201</v>
      </c>
      <c r="G61" s="488">
        <v>185815805</v>
      </c>
      <c r="H61" s="488">
        <v>185340507</v>
      </c>
      <c r="I61" s="488">
        <v>475298</v>
      </c>
    </row>
    <row r="62" spans="1:9" x14ac:dyDescent="0.5">
      <c r="A62" s="488" t="s">
        <v>498</v>
      </c>
      <c r="B62" s="488">
        <v>100</v>
      </c>
      <c r="C62" s="488">
        <v>103752946</v>
      </c>
      <c r="D62" s="488">
        <v>103752946</v>
      </c>
      <c r="E62" s="488">
        <v>0</v>
      </c>
      <c r="F62" s="488">
        <v>100</v>
      </c>
      <c r="G62" s="488">
        <v>103752946</v>
      </c>
      <c r="H62" s="488">
        <v>103752946</v>
      </c>
      <c r="I62" s="488">
        <v>0</v>
      </c>
    </row>
    <row r="63" spans="1:9" x14ac:dyDescent="0.5">
      <c r="A63" s="488" t="s">
        <v>122</v>
      </c>
      <c r="B63" s="488">
        <v>46800000</v>
      </c>
      <c r="C63" s="488">
        <v>532337628101</v>
      </c>
      <c r="D63" s="488">
        <v>491009293410</v>
      </c>
      <c r="E63" s="488">
        <v>41328334691</v>
      </c>
      <c r="F63" s="488">
        <v>257540211</v>
      </c>
      <c r="G63" s="488">
        <v>2816525214560</v>
      </c>
      <c r="H63" s="488">
        <v>2698777099377</v>
      </c>
      <c r="I63" s="488">
        <v>117748115183</v>
      </c>
    </row>
    <row r="64" spans="1:9" x14ac:dyDescent="0.5">
      <c r="A64" s="488" t="s">
        <v>219</v>
      </c>
      <c r="B64" s="488">
        <v>0</v>
      </c>
      <c r="C64" s="488">
        <v>0</v>
      </c>
      <c r="D64" s="488">
        <v>0</v>
      </c>
      <c r="E64" s="488">
        <v>0</v>
      </c>
      <c r="F64" s="488">
        <v>1000</v>
      </c>
      <c r="G64" s="488">
        <v>904343875</v>
      </c>
      <c r="H64" s="488">
        <v>928216321</v>
      </c>
      <c r="I64" s="488">
        <v>-23872446</v>
      </c>
    </row>
    <row r="65" spans="1:9" x14ac:dyDescent="0.5">
      <c r="A65" s="488" t="s">
        <v>131</v>
      </c>
      <c r="B65" s="488">
        <v>18569997</v>
      </c>
      <c r="C65" s="488">
        <v>41115590951</v>
      </c>
      <c r="D65" s="488">
        <v>37045381879</v>
      </c>
      <c r="E65" s="488">
        <v>4070209072</v>
      </c>
      <c r="F65" s="488">
        <v>106354015</v>
      </c>
      <c r="G65" s="488">
        <v>218749908589</v>
      </c>
      <c r="H65" s="488">
        <v>188255918270</v>
      </c>
      <c r="I65" s="488">
        <v>30493990319</v>
      </c>
    </row>
    <row r="66" spans="1:9" x14ac:dyDescent="0.5">
      <c r="A66" s="488" t="s">
        <v>146</v>
      </c>
      <c r="B66" s="488">
        <v>0</v>
      </c>
      <c r="C66" s="488">
        <v>0</v>
      </c>
      <c r="D66" s="488">
        <v>0</v>
      </c>
      <c r="E66" s="488">
        <v>0</v>
      </c>
      <c r="F66" s="488">
        <v>13217046</v>
      </c>
      <c r="G66" s="488">
        <v>37872446505</v>
      </c>
      <c r="H66" s="488">
        <v>36797887592</v>
      </c>
      <c r="I66" s="488">
        <v>1074558913</v>
      </c>
    </row>
    <row r="67" spans="1:9" x14ac:dyDescent="0.5">
      <c r="A67" s="488" t="s">
        <v>177</v>
      </c>
      <c r="B67" s="488">
        <v>96028000</v>
      </c>
      <c r="C67" s="488">
        <v>2630309481771</v>
      </c>
      <c r="D67" s="488">
        <v>2026087176221</v>
      </c>
      <c r="E67" s="488">
        <v>604222305550</v>
      </c>
      <c r="F67" s="488">
        <v>175728000</v>
      </c>
      <c r="G67" s="488">
        <v>4312192719286</v>
      </c>
      <c r="H67" s="488">
        <v>3672460227066</v>
      </c>
      <c r="I67" s="488">
        <v>639732492220</v>
      </c>
    </row>
    <row r="68" spans="1:9" x14ac:dyDescent="0.5">
      <c r="A68" s="488" t="s">
        <v>156</v>
      </c>
      <c r="B68" s="488">
        <v>0</v>
      </c>
      <c r="C68" s="488">
        <v>0</v>
      </c>
      <c r="D68" s="488">
        <v>0</v>
      </c>
      <c r="E68" s="488">
        <v>0</v>
      </c>
      <c r="F68" s="488">
        <v>368076699</v>
      </c>
      <c r="G68" s="488">
        <v>675830748528</v>
      </c>
      <c r="H68" s="488">
        <v>466178362139</v>
      </c>
      <c r="I68" s="488">
        <v>209652386389</v>
      </c>
    </row>
    <row r="69" spans="1:9" x14ac:dyDescent="0.5">
      <c r="A69" s="488" t="s">
        <v>158</v>
      </c>
      <c r="B69" s="488">
        <v>39705454</v>
      </c>
      <c r="C69" s="488">
        <v>101589528399</v>
      </c>
      <c r="D69" s="488">
        <v>81180772688</v>
      </c>
      <c r="E69" s="488">
        <v>20408755711</v>
      </c>
      <c r="F69" s="488">
        <v>135293246</v>
      </c>
      <c r="G69" s="488">
        <v>283520914120</v>
      </c>
      <c r="H69" s="488">
        <v>253257076679</v>
      </c>
      <c r="I69" s="488">
        <v>30263837441</v>
      </c>
    </row>
    <row r="70" spans="1:9" x14ac:dyDescent="0.5">
      <c r="A70" s="488" t="s">
        <v>224</v>
      </c>
      <c r="B70" s="488">
        <v>0</v>
      </c>
      <c r="C70" s="488">
        <v>0</v>
      </c>
      <c r="D70" s="488">
        <v>0</v>
      </c>
      <c r="E70" s="488">
        <v>0</v>
      </c>
      <c r="F70" s="488">
        <v>5000</v>
      </c>
      <c r="G70" s="488">
        <v>4371828125</v>
      </c>
      <c r="H70" s="488">
        <v>4259916625</v>
      </c>
      <c r="I70" s="488">
        <v>111911500</v>
      </c>
    </row>
    <row r="71" spans="1:9" x14ac:dyDescent="0.5">
      <c r="A71" s="488" t="s">
        <v>136</v>
      </c>
      <c r="B71" s="488">
        <v>2316808646</v>
      </c>
      <c r="C71" s="488">
        <v>1310127037656</v>
      </c>
      <c r="D71" s="488">
        <v>1003000729662</v>
      </c>
      <c r="E71" s="488">
        <v>307126307994</v>
      </c>
      <c r="F71" s="488">
        <v>9487781019</v>
      </c>
      <c r="G71" s="488">
        <v>5125257662858</v>
      </c>
      <c r="H71" s="488">
        <v>3884108573626</v>
      </c>
      <c r="I71" s="488">
        <v>1241149089232</v>
      </c>
    </row>
    <row r="72" spans="1:9" x14ac:dyDescent="0.5">
      <c r="A72" s="488" t="s">
        <v>183</v>
      </c>
      <c r="B72" s="488">
        <v>20500000</v>
      </c>
      <c r="C72" s="488">
        <v>512813150405</v>
      </c>
      <c r="D72" s="488">
        <v>503332935723</v>
      </c>
      <c r="E72" s="488">
        <v>9480214682</v>
      </c>
      <c r="F72" s="488">
        <v>25100000</v>
      </c>
      <c r="G72" s="488">
        <v>612853846790</v>
      </c>
      <c r="H72" s="488">
        <v>591160977374</v>
      </c>
      <c r="I72" s="488">
        <v>21692869416</v>
      </c>
    </row>
    <row r="73" spans="1:9" x14ac:dyDescent="0.5">
      <c r="A73" s="488" t="s">
        <v>499</v>
      </c>
      <c r="B73" s="488">
        <v>0</v>
      </c>
      <c r="C73" s="488">
        <v>0</v>
      </c>
      <c r="D73" s="488">
        <v>0</v>
      </c>
      <c r="E73" s="488">
        <v>0</v>
      </c>
      <c r="F73" s="488">
        <v>9982</v>
      </c>
      <c r="G73" s="488">
        <v>7260757348</v>
      </c>
      <c r="H73" s="488">
        <v>-7413075</v>
      </c>
      <c r="I73" s="488">
        <v>7268170423</v>
      </c>
    </row>
    <row r="74" spans="1:9" x14ac:dyDescent="0.5">
      <c r="A74" s="488" t="s">
        <v>500</v>
      </c>
      <c r="B74" s="488">
        <v>0</v>
      </c>
      <c r="C74" s="488">
        <v>0</v>
      </c>
      <c r="D74" s="488">
        <v>0</v>
      </c>
      <c r="E74" s="488">
        <v>0</v>
      </c>
      <c r="F74" s="488">
        <v>8074</v>
      </c>
      <c r="G74" s="488">
        <v>941511838</v>
      </c>
      <c r="H74" s="488">
        <v>1135008117</v>
      </c>
      <c r="I74" s="488">
        <v>-193496279</v>
      </c>
    </row>
    <row r="75" spans="1:9" x14ac:dyDescent="0.5">
      <c r="A75" s="488" t="s">
        <v>501</v>
      </c>
      <c r="B75" s="488">
        <v>0</v>
      </c>
      <c r="C75" s="488">
        <v>0</v>
      </c>
      <c r="D75" s="488">
        <v>0</v>
      </c>
      <c r="E75" s="488">
        <v>0</v>
      </c>
      <c r="F75" s="488">
        <v>20000</v>
      </c>
      <c r="G75" s="488">
        <v>9326794400</v>
      </c>
      <c r="H75" s="488">
        <v>6951332699</v>
      </c>
      <c r="I75" s="488">
        <v>2375461701</v>
      </c>
    </row>
    <row r="76" spans="1:9" x14ac:dyDescent="0.5">
      <c r="A76" s="488" t="s">
        <v>502</v>
      </c>
      <c r="B76" s="488">
        <v>0</v>
      </c>
      <c r="C76" s="488">
        <v>0</v>
      </c>
      <c r="D76" s="488">
        <v>0</v>
      </c>
      <c r="E76" s="488">
        <v>0</v>
      </c>
      <c r="F76" s="488">
        <v>13275</v>
      </c>
      <c r="G76" s="488">
        <v>4581889114</v>
      </c>
      <c r="H76" s="488">
        <v>2270370539</v>
      </c>
      <c r="I76" s="488">
        <v>2311518575</v>
      </c>
    </row>
    <row r="77" spans="1:9" x14ac:dyDescent="0.5">
      <c r="A77" s="488" t="s">
        <v>503</v>
      </c>
      <c r="B77" s="488">
        <v>0</v>
      </c>
      <c r="C77" s="488">
        <v>0</v>
      </c>
      <c r="D77" s="488">
        <v>0</v>
      </c>
      <c r="E77" s="488">
        <v>0</v>
      </c>
      <c r="F77" s="488">
        <v>58272</v>
      </c>
      <c r="G77" s="488">
        <v>6414134646</v>
      </c>
      <c r="H77" s="488">
        <v>314967525</v>
      </c>
      <c r="I77" s="488">
        <v>6099167121</v>
      </c>
    </row>
    <row r="78" spans="1:9" x14ac:dyDescent="0.5">
      <c r="A78" s="488" t="s">
        <v>504</v>
      </c>
      <c r="B78" s="488">
        <v>0</v>
      </c>
      <c r="C78" s="488">
        <v>0</v>
      </c>
      <c r="D78" s="488">
        <v>0</v>
      </c>
      <c r="E78" s="488">
        <v>0</v>
      </c>
      <c r="F78" s="488">
        <v>34305</v>
      </c>
      <c r="G78" s="488">
        <v>5874434436</v>
      </c>
      <c r="H78" s="488">
        <v>21391754</v>
      </c>
      <c r="I78" s="488">
        <v>5853042682</v>
      </c>
    </row>
    <row r="79" spans="1:9" x14ac:dyDescent="0.5">
      <c r="A79" s="488" t="s">
        <v>505</v>
      </c>
      <c r="B79" s="488">
        <v>10000</v>
      </c>
      <c r="C79" s="488">
        <v>699160000</v>
      </c>
      <c r="D79" s="488">
        <v>699160000</v>
      </c>
      <c r="E79" s="488">
        <v>0</v>
      </c>
      <c r="F79" s="488">
        <v>34105</v>
      </c>
      <c r="G79" s="488">
        <v>3758654196</v>
      </c>
      <c r="H79" s="488">
        <v>3758654196</v>
      </c>
      <c r="I79" s="488">
        <v>0</v>
      </c>
    </row>
    <row r="80" spans="1:9" x14ac:dyDescent="0.5">
      <c r="A80" s="488" t="s">
        <v>506</v>
      </c>
      <c r="B80" s="488">
        <v>1399</v>
      </c>
      <c r="C80" s="488">
        <v>167658568</v>
      </c>
      <c r="D80" s="488">
        <v>167658568</v>
      </c>
      <c r="E80" s="488">
        <v>0</v>
      </c>
      <c r="F80" s="488">
        <v>11400</v>
      </c>
      <c r="G80" s="488">
        <v>2165448340</v>
      </c>
      <c r="H80" s="488">
        <v>2165448340</v>
      </c>
      <c r="I80" s="488">
        <v>0</v>
      </c>
    </row>
    <row r="81" spans="1:9" x14ac:dyDescent="0.5">
      <c r="A81" s="488" t="s">
        <v>507</v>
      </c>
      <c r="B81" s="488">
        <v>231</v>
      </c>
      <c r="C81" s="488">
        <v>70564446</v>
      </c>
      <c r="D81" s="488">
        <v>70564446</v>
      </c>
      <c r="E81" s="488">
        <v>0</v>
      </c>
      <c r="F81" s="488">
        <v>542</v>
      </c>
      <c r="G81" s="488">
        <v>337420235</v>
      </c>
      <c r="H81" s="488">
        <v>337420235</v>
      </c>
      <c r="I81" s="488">
        <v>0</v>
      </c>
    </row>
    <row r="82" spans="1:9" x14ac:dyDescent="0.5">
      <c r="A82" s="488" t="s">
        <v>210</v>
      </c>
      <c r="B82" s="488">
        <v>0</v>
      </c>
      <c r="C82" s="488">
        <v>0</v>
      </c>
      <c r="D82" s="488">
        <v>0</v>
      </c>
      <c r="E82" s="488">
        <v>0</v>
      </c>
      <c r="F82" s="488">
        <v>10000</v>
      </c>
      <c r="G82" s="488">
        <v>9433156000</v>
      </c>
      <c r="H82" s="488">
        <v>9149789750</v>
      </c>
      <c r="I82" s="488">
        <v>283366250</v>
      </c>
    </row>
    <row r="83" spans="1:9" x14ac:dyDescent="0.5">
      <c r="A83" s="488" t="s">
        <v>129</v>
      </c>
      <c r="B83" s="488">
        <v>1150000000</v>
      </c>
      <c r="C83" s="488">
        <v>1550170975710</v>
      </c>
      <c r="D83" s="488">
        <v>979312192729</v>
      </c>
      <c r="E83" s="488">
        <v>570858782981</v>
      </c>
      <c r="F83" s="488">
        <v>3937588559</v>
      </c>
      <c r="G83" s="488">
        <v>7528511859954</v>
      </c>
      <c r="H83" s="488">
        <v>5803855437132</v>
      </c>
      <c r="I83" s="488">
        <v>1724656422822</v>
      </c>
    </row>
    <row r="84" spans="1:9" x14ac:dyDescent="0.5">
      <c r="A84" s="488" t="s">
        <v>165</v>
      </c>
      <c r="B84" s="488">
        <v>0</v>
      </c>
      <c r="C84" s="488">
        <v>0</v>
      </c>
      <c r="D84" s="488">
        <v>0</v>
      </c>
      <c r="E84" s="488">
        <v>0</v>
      </c>
      <c r="F84" s="488">
        <v>15312408</v>
      </c>
      <c r="G84" s="488">
        <v>247070229365</v>
      </c>
      <c r="H84" s="488">
        <v>231418855114</v>
      </c>
      <c r="I84" s="488">
        <v>15651374251</v>
      </c>
    </row>
    <row r="85" spans="1:9" x14ac:dyDescent="0.5">
      <c r="A85" s="488" t="s">
        <v>191</v>
      </c>
      <c r="B85" s="488">
        <v>0</v>
      </c>
      <c r="C85" s="488">
        <v>0</v>
      </c>
      <c r="D85" s="488">
        <v>0</v>
      </c>
      <c r="E85" s="488">
        <v>0</v>
      </c>
      <c r="F85" s="488">
        <v>750000</v>
      </c>
      <c r="G85" s="488">
        <v>14945628923</v>
      </c>
      <c r="H85" s="488">
        <v>13179506454</v>
      </c>
      <c r="I85" s="488">
        <v>1766122469</v>
      </c>
    </row>
    <row r="86" spans="1:9" x14ac:dyDescent="0.5">
      <c r="A86" s="488" t="s">
        <v>203</v>
      </c>
      <c r="B86" s="488">
        <v>0</v>
      </c>
      <c r="C86" s="488">
        <v>0</v>
      </c>
      <c r="D86" s="488">
        <v>0</v>
      </c>
      <c r="E86" s="488">
        <v>0</v>
      </c>
      <c r="F86" s="488">
        <v>5000</v>
      </c>
      <c r="G86" s="488">
        <v>5000000000</v>
      </c>
      <c r="H86" s="488">
        <v>4703407500</v>
      </c>
      <c r="I86" s="488">
        <v>296592500</v>
      </c>
    </row>
    <row r="87" spans="1:9" x14ac:dyDescent="0.5">
      <c r="A87" s="488" t="s">
        <v>213</v>
      </c>
      <c r="B87" s="488">
        <v>0</v>
      </c>
      <c r="C87" s="488">
        <v>0</v>
      </c>
      <c r="D87" s="488">
        <v>0</v>
      </c>
      <c r="E87" s="488">
        <v>0</v>
      </c>
      <c r="F87" s="488">
        <v>15</v>
      </c>
      <c r="G87" s="488">
        <v>6141737800</v>
      </c>
      <c r="H87" s="488">
        <v>5016872329</v>
      </c>
      <c r="I87" s="488">
        <v>1124865471</v>
      </c>
    </row>
    <row r="88" spans="1:9" x14ac:dyDescent="0.5">
      <c r="A88" s="488" t="s">
        <v>508</v>
      </c>
      <c r="B88" s="488">
        <v>0</v>
      </c>
      <c r="C88" s="488">
        <v>0</v>
      </c>
      <c r="D88" s="488">
        <v>0</v>
      </c>
      <c r="E88" s="488">
        <v>0</v>
      </c>
      <c r="F88" s="488">
        <v>101</v>
      </c>
      <c r="G88" s="488">
        <v>208852575</v>
      </c>
      <c r="H88" s="488">
        <v>-250856</v>
      </c>
      <c r="I88" s="488">
        <v>209103431</v>
      </c>
    </row>
    <row r="89" spans="1:9" x14ac:dyDescent="0.5">
      <c r="A89" s="488" t="s">
        <v>509</v>
      </c>
      <c r="B89" s="488">
        <v>0</v>
      </c>
      <c r="C89" s="488">
        <v>0</v>
      </c>
      <c r="D89" s="488">
        <v>0</v>
      </c>
      <c r="E89" s="488">
        <v>0</v>
      </c>
      <c r="F89" s="488">
        <v>301</v>
      </c>
      <c r="G89" s="488">
        <v>98304892</v>
      </c>
      <c r="H89" s="488">
        <v>-7678388380</v>
      </c>
      <c r="I89" s="488">
        <v>7776693272</v>
      </c>
    </row>
    <row r="90" spans="1:9" x14ac:dyDescent="0.5">
      <c r="A90" s="488" t="s">
        <v>510</v>
      </c>
      <c r="B90" s="488">
        <v>0</v>
      </c>
      <c r="C90" s="488">
        <v>0</v>
      </c>
      <c r="D90" s="488">
        <v>0</v>
      </c>
      <c r="E90" s="488">
        <v>0</v>
      </c>
      <c r="F90" s="488">
        <v>30000</v>
      </c>
      <c r="G90" s="488">
        <v>2997404992</v>
      </c>
      <c r="H90" s="488">
        <v>-3605008</v>
      </c>
      <c r="I90" s="488">
        <v>3001010000</v>
      </c>
    </row>
    <row r="91" spans="1:9" x14ac:dyDescent="0.5">
      <c r="A91" s="488" t="s">
        <v>511</v>
      </c>
      <c r="B91" s="488">
        <v>0</v>
      </c>
      <c r="C91" s="488">
        <v>0</v>
      </c>
      <c r="D91" s="488">
        <v>0</v>
      </c>
      <c r="E91" s="488">
        <v>0</v>
      </c>
      <c r="F91" s="488">
        <v>25522</v>
      </c>
      <c r="G91" s="488">
        <v>15034263285</v>
      </c>
      <c r="H91" s="488">
        <v>15034263285</v>
      </c>
      <c r="I91" s="488">
        <v>0</v>
      </c>
    </row>
    <row r="92" spans="1:9" x14ac:dyDescent="0.5">
      <c r="A92" s="488" t="s">
        <v>512</v>
      </c>
      <c r="B92" s="488">
        <v>76500</v>
      </c>
      <c r="C92" s="488">
        <v>23304578906</v>
      </c>
      <c r="D92" s="488">
        <v>23304578906</v>
      </c>
      <c r="E92" s="488">
        <v>0</v>
      </c>
      <c r="F92" s="488">
        <v>76500</v>
      </c>
      <c r="G92" s="488">
        <v>23304578906</v>
      </c>
      <c r="H92" s="488">
        <v>23304578906</v>
      </c>
      <c r="I92" s="488">
        <v>0</v>
      </c>
    </row>
    <row r="93" spans="1:9" x14ac:dyDescent="0.5">
      <c r="A93" s="488" t="s">
        <v>513</v>
      </c>
      <c r="B93" s="488">
        <v>1</v>
      </c>
      <c r="C93" s="488">
        <v>508258</v>
      </c>
      <c r="D93" s="488">
        <v>508258</v>
      </c>
      <c r="E93" s="488">
        <v>0</v>
      </c>
      <c r="F93" s="488">
        <v>1</v>
      </c>
      <c r="G93" s="488">
        <v>508258</v>
      </c>
      <c r="H93" s="488">
        <v>508258</v>
      </c>
      <c r="I93" s="488">
        <v>0</v>
      </c>
    </row>
    <row r="94" spans="1:9" x14ac:dyDescent="0.5">
      <c r="A94" s="488" t="s">
        <v>171</v>
      </c>
      <c r="B94" s="488">
        <v>0</v>
      </c>
      <c r="C94" s="488">
        <v>0</v>
      </c>
      <c r="D94" s="488">
        <v>0</v>
      </c>
      <c r="E94" s="488">
        <v>0</v>
      </c>
      <c r="F94" s="488">
        <v>25225537</v>
      </c>
      <c r="G94" s="488">
        <v>160312485167</v>
      </c>
      <c r="H94" s="488">
        <v>131707361893</v>
      </c>
      <c r="I94" s="488">
        <v>28605123274</v>
      </c>
    </row>
    <row r="95" spans="1:9" x14ac:dyDescent="0.5">
      <c r="A95" s="488" t="s">
        <v>215</v>
      </c>
      <c r="B95" s="488">
        <v>0</v>
      </c>
      <c r="C95" s="488">
        <v>0</v>
      </c>
      <c r="D95" s="488">
        <v>0</v>
      </c>
      <c r="E95" s="488">
        <v>0</v>
      </c>
      <c r="F95" s="488">
        <v>15000</v>
      </c>
      <c r="G95" s="488">
        <v>12282039062</v>
      </c>
      <c r="H95" s="488">
        <v>12229955812</v>
      </c>
      <c r="I95" s="488">
        <v>52083250</v>
      </c>
    </row>
    <row r="96" spans="1:9" x14ac:dyDescent="0.5">
      <c r="A96" s="488" t="s">
        <v>187</v>
      </c>
      <c r="B96" s="488">
        <v>1800000</v>
      </c>
      <c r="C96" s="488">
        <v>38199908595</v>
      </c>
      <c r="D96" s="488">
        <v>35806512572</v>
      </c>
      <c r="E96" s="488">
        <v>2393396023</v>
      </c>
      <c r="F96" s="488">
        <v>116632665</v>
      </c>
      <c r="G96" s="488">
        <v>2371512451595</v>
      </c>
      <c r="H96" s="488">
        <v>2328822838186</v>
      </c>
      <c r="I96" s="488">
        <v>42689613409</v>
      </c>
    </row>
    <row r="97" spans="1:9" x14ac:dyDescent="0.5">
      <c r="A97" s="488" t="s">
        <v>192</v>
      </c>
      <c r="B97" s="488">
        <v>0</v>
      </c>
      <c r="C97" s="488">
        <v>0</v>
      </c>
      <c r="D97" s="488">
        <v>0</v>
      </c>
      <c r="E97" s="488">
        <v>0</v>
      </c>
      <c r="F97" s="488">
        <v>10000000</v>
      </c>
      <c r="G97" s="488">
        <v>174118752230</v>
      </c>
      <c r="H97" s="488">
        <v>170835302894</v>
      </c>
      <c r="I97" s="488">
        <v>3283449336</v>
      </c>
    </row>
    <row r="98" spans="1:9" x14ac:dyDescent="0.5">
      <c r="A98" s="488" t="s">
        <v>167</v>
      </c>
      <c r="B98" s="488">
        <v>0</v>
      </c>
      <c r="C98" s="488">
        <v>0</v>
      </c>
      <c r="D98" s="488">
        <v>0</v>
      </c>
      <c r="E98" s="488">
        <v>0</v>
      </c>
      <c r="F98" s="488">
        <v>242081449</v>
      </c>
      <c r="G98" s="488">
        <v>2128744618245</v>
      </c>
      <c r="H98" s="488">
        <v>1573887415756</v>
      </c>
      <c r="I98" s="488">
        <v>554857202489</v>
      </c>
    </row>
    <row r="99" spans="1:9" x14ac:dyDescent="0.5">
      <c r="A99" s="488" t="s">
        <v>168</v>
      </c>
      <c r="B99" s="488">
        <v>0</v>
      </c>
      <c r="C99" s="488">
        <v>0</v>
      </c>
      <c r="D99" s="488">
        <v>0</v>
      </c>
      <c r="E99" s="488">
        <v>0</v>
      </c>
      <c r="F99" s="488">
        <v>680040543</v>
      </c>
      <c r="G99" s="488">
        <v>1088959357296</v>
      </c>
      <c r="H99" s="488">
        <v>1029012831374</v>
      </c>
      <c r="I99" s="488">
        <v>59946525922</v>
      </c>
    </row>
    <row r="100" spans="1:9" x14ac:dyDescent="0.5">
      <c r="A100" s="488" t="s">
        <v>132</v>
      </c>
      <c r="B100" s="488">
        <v>0</v>
      </c>
      <c r="C100" s="488">
        <v>0</v>
      </c>
      <c r="D100" s="488">
        <v>0</v>
      </c>
      <c r="E100" s="488">
        <v>0</v>
      </c>
      <c r="F100" s="488">
        <v>1660828</v>
      </c>
      <c r="G100" s="488">
        <v>4762913634</v>
      </c>
      <c r="H100" s="488">
        <v>3620718554</v>
      </c>
      <c r="I100" s="488">
        <v>1142195080</v>
      </c>
    </row>
    <row r="101" spans="1:9" x14ac:dyDescent="0.5">
      <c r="A101" s="488" t="s">
        <v>163</v>
      </c>
      <c r="B101" s="488">
        <v>0</v>
      </c>
      <c r="C101" s="488">
        <v>0</v>
      </c>
      <c r="D101" s="488">
        <v>0</v>
      </c>
      <c r="E101" s="488">
        <v>0</v>
      </c>
      <c r="F101" s="488">
        <v>9898722</v>
      </c>
      <c r="G101" s="488">
        <v>181283760113</v>
      </c>
      <c r="H101" s="488">
        <v>146548600317</v>
      </c>
      <c r="I101" s="488">
        <v>34735159796</v>
      </c>
    </row>
    <row r="102" spans="1:9" x14ac:dyDescent="0.5">
      <c r="A102" s="488" t="s">
        <v>201</v>
      </c>
      <c r="B102" s="488">
        <v>0</v>
      </c>
      <c r="C102" s="488">
        <v>0</v>
      </c>
      <c r="D102" s="488">
        <v>0</v>
      </c>
      <c r="E102" s="488">
        <v>0</v>
      </c>
      <c r="F102" s="488">
        <v>170000</v>
      </c>
      <c r="G102" s="488">
        <v>161278488264</v>
      </c>
      <c r="H102" s="488">
        <v>164582413889</v>
      </c>
      <c r="I102" s="488">
        <v>-3303925625</v>
      </c>
    </row>
    <row r="103" spans="1:9" x14ac:dyDescent="0.5">
      <c r="A103" s="488" t="s">
        <v>195</v>
      </c>
      <c r="B103" s="488">
        <v>0</v>
      </c>
      <c r="C103" s="488">
        <v>0</v>
      </c>
      <c r="D103" s="488">
        <v>0</v>
      </c>
      <c r="E103" s="488">
        <v>0</v>
      </c>
      <c r="F103" s="488">
        <v>9400000</v>
      </c>
      <c r="G103" s="488">
        <v>200775736653</v>
      </c>
      <c r="H103" s="488">
        <v>200642923758</v>
      </c>
      <c r="I103" s="488">
        <v>132812895</v>
      </c>
    </row>
    <row r="104" spans="1:9" x14ac:dyDescent="0.5">
      <c r="A104" s="488" t="s">
        <v>202</v>
      </c>
      <c r="B104" s="488">
        <v>0</v>
      </c>
      <c r="C104" s="488">
        <v>0</v>
      </c>
      <c r="D104" s="488">
        <v>0</v>
      </c>
      <c r="E104" s="488">
        <v>0</v>
      </c>
      <c r="F104" s="488">
        <v>10000</v>
      </c>
      <c r="G104" s="488">
        <v>9116985390</v>
      </c>
      <c r="H104" s="488">
        <v>9534261716</v>
      </c>
      <c r="I104" s="488">
        <v>-417276326</v>
      </c>
    </row>
    <row r="105" spans="1:9" x14ac:dyDescent="0.5">
      <c r="A105" s="488" t="s">
        <v>123</v>
      </c>
      <c r="B105" s="488">
        <v>33154000</v>
      </c>
      <c r="C105" s="488">
        <v>452482929625</v>
      </c>
      <c r="D105" s="488">
        <v>448616559939</v>
      </c>
      <c r="E105" s="488">
        <v>3866369686</v>
      </c>
      <c r="F105" s="488">
        <v>33154000</v>
      </c>
      <c r="G105" s="488">
        <v>452482929625</v>
      </c>
      <c r="H105" s="488">
        <v>448616559939</v>
      </c>
      <c r="I105" s="488">
        <v>3866369686</v>
      </c>
    </row>
    <row r="106" spans="1:9" x14ac:dyDescent="0.5">
      <c r="A106" s="488" t="s">
        <v>153</v>
      </c>
      <c r="B106" s="488">
        <v>350837730</v>
      </c>
      <c r="C106" s="488">
        <v>475436933175</v>
      </c>
      <c r="D106" s="488">
        <v>408024408614</v>
      </c>
      <c r="E106" s="488">
        <v>67412524561</v>
      </c>
      <c r="F106" s="488">
        <v>1495229847</v>
      </c>
      <c r="G106" s="488">
        <v>2078600359059</v>
      </c>
      <c r="H106" s="488">
        <v>1897768253018</v>
      </c>
      <c r="I106" s="488">
        <v>180832106041</v>
      </c>
    </row>
    <row r="107" spans="1:9" x14ac:dyDescent="0.5">
      <c r="A107" s="488" t="s">
        <v>182</v>
      </c>
      <c r="B107" s="488">
        <v>0</v>
      </c>
      <c r="C107" s="488">
        <v>0</v>
      </c>
      <c r="D107" s="488">
        <v>0</v>
      </c>
      <c r="E107" s="488">
        <v>0</v>
      </c>
      <c r="F107" s="488">
        <v>169400000</v>
      </c>
      <c r="G107" s="488">
        <v>2680620296079</v>
      </c>
      <c r="H107" s="488">
        <v>2507881241576</v>
      </c>
      <c r="I107" s="488">
        <v>172739054503</v>
      </c>
    </row>
    <row r="108" spans="1:9" x14ac:dyDescent="0.5">
      <c r="A108" s="488" t="s">
        <v>144</v>
      </c>
      <c r="B108" s="488">
        <v>2631294978</v>
      </c>
      <c r="C108" s="488">
        <v>1525488161496</v>
      </c>
      <c r="D108" s="488">
        <v>1211826555159</v>
      </c>
      <c r="E108" s="488">
        <v>313661606337</v>
      </c>
      <c r="F108" s="488">
        <v>13284405494</v>
      </c>
      <c r="G108" s="488">
        <v>7301835595686</v>
      </c>
      <c r="H108" s="488">
        <v>5649648416561</v>
      </c>
      <c r="I108" s="488">
        <v>1652187179125</v>
      </c>
    </row>
    <row r="109" spans="1:9" x14ac:dyDescent="0.5">
      <c r="A109" s="488" t="s">
        <v>374</v>
      </c>
      <c r="B109" s="488">
        <v>0</v>
      </c>
      <c r="C109" s="488">
        <v>0</v>
      </c>
      <c r="D109" s="488">
        <v>0</v>
      </c>
      <c r="E109" s="488">
        <v>0</v>
      </c>
      <c r="F109" s="488">
        <v>4893289</v>
      </c>
      <c r="G109" s="488">
        <v>7942504406</v>
      </c>
      <c r="H109" s="488">
        <v>6620795905</v>
      </c>
      <c r="I109" s="488">
        <v>1321708501</v>
      </c>
    </row>
    <row r="110" spans="1:9" x14ac:dyDescent="0.5">
      <c r="A110" s="488" t="s">
        <v>221</v>
      </c>
      <c r="B110" s="488">
        <v>0</v>
      </c>
      <c r="C110" s="488">
        <v>0</v>
      </c>
      <c r="D110" s="488">
        <v>0</v>
      </c>
      <c r="E110" s="488">
        <v>0</v>
      </c>
      <c r="F110" s="488">
        <v>5000</v>
      </c>
      <c r="G110" s="488">
        <v>4546701250</v>
      </c>
      <c r="H110" s="488">
        <v>4376374212</v>
      </c>
      <c r="I110" s="488">
        <v>170327038</v>
      </c>
    </row>
    <row r="111" spans="1:9" x14ac:dyDescent="0.5">
      <c r="A111" s="488" t="s">
        <v>184</v>
      </c>
      <c r="B111" s="488">
        <v>127600000</v>
      </c>
      <c r="C111" s="488">
        <v>2191496014088</v>
      </c>
      <c r="D111" s="488">
        <v>2083937936405</v>
      </c>
      <c r="E111" s="488">
        <v>107558077683</v>
      </c>
      <c r="F111" s="488">
        <v>185700000</v>
      </c>
      <c r="G111" s="488">
        <v>3045640299371</v>
      </c>
      <c r="H111" s="488">
        <v>2917170467773</v>
      </c>
      <c r="I111" s="488">
        <v>128469831598</v>
      </c>
    </row>
    <row r="112" spans="1:9" x14ac:dyDescent="0.5">
      <c r="A112" s="488" t="s">
        <v>230</v>
      </c>
      <c r="B112" s="488">
        <v>0</v>
      </c>
      <c r="C112" s="488">
        <v>0</v>
      </c>
      <c r="D112" s="488">
        <v>0</v>
      </c>
      <c r="E112" s="488">
        <v>0</v>
      </c>
      <c r="F112" s="488">
        <v>100</v>
      </c>
      <c r="G112" s="488">
        <v>372713000</v>
      </c>
      <c r="H112" s="488">
        <v>279162628</v>
      </c>
      <c r="I112" s="488">
        <v>93550372</v>
      </c>
    </row>
    <row r="113" spans="1:9" x14ac:dyDescent="0.5">
      <c r="A113" s="488" t="s">
        <v>514</v>
      </c>
      <c r="B113" s="488">
        <v>0</v>
      </c>
      <c r="C113" s="488">
        <v>0</v>
      </c>
      <c r="D113" s="488">
        <v>0</v>
      </c>
      <c r="E113" s="488">
        <v>0</v>
      </c>
      <c r="F113" s="488">
        <v>3846</v>
      </c>
      <c r="G113" s="488">
        <v>503505068</v>
      </c>
      <c r="H113" s="488">
        <v>-67422459713</v>
      </c>
      <c r="I113" s="488">
        <v>67925964781</v>
      </c>
    </row>
    <row r="114" spans="1:9" x14ac:dyDescent="0.5">
      <c r="A114" s="488" t="s">
        <v>515</v>
      </c>
      <c r="B114" s="488">
        <v>0</v>
      </c>
      <c r="C114" s="488">
        <v>0</v>
      </c>
      <c r="D114" s="488">
        <v>0</v>
      </c>
      <c r="E114" s="488">
        <v>0</v>
      </c>
      <c r="F114" s="488">
        <v>110</v>
      </c>
      <c r="G114" s="488">
        <v>18457824</v>
      </c>
      <c r="H114" s="488">
        <v>-22176</v>
      </c>
      <c r="I114" s="488">
        <v>18480000</v>
      </c>
    </row>
    <row r="115" spans="1:9" x14ac:dyDescent="0.5">
      <c r="A115" s="488" t="s">
        <v>516</v>
      </c>
      <c r="B115" s="488">
        <v>0</v>
      </c>
      <c r="C115" s="488">
        <v>0</v>
      </c>
      <c r="D115" s="488">
        <v>0</v>
      </c>
      <c r="E115" s="488">
        <v>0</v>
      </c>
      <c r="F115" s="488">
        <v>10001</v>
      </c>
      <c r="G115" s="488">
        <v>156838434</v>
      </c>
      <c r="H115" s="488">
        <v>149916076</v>
      </c>
      <c r="I115" s="488">
        <v>6922358</v>
      </c>
    </row>
    <row r="116" spans="1:9" x14ac:dyDescent="0.5">
      <c r="A116" s="488" t="s">
        <v>517</v>
      </c>
      <c r="B116" s="488">
        <v>0</v>
      </c>
      <c r="C116" s="488">
        <v>0</v>
      </c>
      <c r="D116" s="488">
        <v>0</v>
      </c>
      <c r="E116" s="488">
        <v>0</v>
      </c>
      <c r="F116" s="488">
        <v>2745</v>
      </c>
      <c r="G116" s="488">
        <v>692844273</v>
      </c>
      <c r="H116" s="488">
        <v>692844273</v>
      </c>
      <c r="I116" s="488">
        <v>0</v>
      </c>
    </row>
    <row r="117" spans="1:9" x14ac:dyDescent="0.5">
      <c r="A117" s="488" t="s">
        <v>518</v>
      </c>
      <c r="B117" s="488">
        <v>0</v>
      </c>
      <c r="C117" s="488">
        <v>0</v>
      </c>
      <c r="D117" s="488">
        <v>0</v>
      </c>
      <c r="E117" s="488">
        <v>0</v>
      </c>
      <c r="F117" s="488">
        <v>19070</v>
      </c>
      <c r="G117" s="488">
        <v>8330443258</v>
      </c>
      <c r="H117" s="488">
        <v>8330443258</v>
      </c>
      <c r="I117" s="488">
        <v>0</v>
      </c>
    </row>
    <row r="118" spans="1:9" x14ac:dyDescent="0.5">
      <c r="A118" s="488" t="s">
        <v>519</v>
      </c>
      <c r="B118" s="488">
        <v>0</v>
      </c>
      <c r="C118" s="488">
        <v>0</v>
      </c>
      <c r="D118" s="488">
        <v>0</v>
      </c>
      <c r="E118" s="488">
        <v>0</v>
      </c>
      <c r="F118" s="488">
        <v>443</v>
      </c>
      <c r="G118" s="488">
        <v>771294818</v>
      </c>
      <c r="H118" s="488">
        <v>771294818</v>
      </c>
      <c r="I118" s="488">
        <v>0</v>
      </c>
    </row>
    <row r="119" spans="1:9" x14ac:dyDescent="0.5">
      <c r="A119" s="488" t="s">
        <v>520</v>
      </c>
      <c r="B119" s="488">
        <v>0</v>
      </c>
      <c r="C119" s="488">
        <v>0</v>
      </c>
      <c r="D119" s="488">
        <v>-4624746</v>
      </c>
      <c r="E119" s="488">
        <v>4624746</v>
      </c>
      <c r="F119" s="488">
        <v>202</v>
      </c>
      <c r="G119" s="488">
        <v>393244399</v>
      </c>
      <c r="H119" s="488">
        <v>388619653</v>
      </c>
      <c r="I119" s="488">
        <v>4624746</v>
      </c>
    </row>
    <row r="120" spans="1:9" x14ac:dyDescent="0.5">
      <c r="A120" s="488" t="s">
        <v>521</v>
      </c>
      <c r="B120" s="488">
        <v>2</v>
      </c>
      <c r="C120" s="488">
        <v>4593733</v>
      </c>
      <c r="D120" s="488">
        <v>4593733</v>
      </c>
      <c r="E120" s="488">
        <v>0</v>
      </c>
      <c r="F120" s="488">
        <v>2</v>
      </c>
      <c r="G120" s="488">
        <v>4593733</v>
      </c>
      <c r="H120" s="488">
        <v>4593733</v>
      </c>
      <c r="I120" s="488">
        <v>0</v>
      </c>
    </row>
    <row r="121" spans="1:9" x14ac:dyDescent="0.5">
      <c r="A121" s="488" t="s">
        <v>522</v>
      </c>
      <c r="B121" s="488">
        <v>7846</v>
      </c>
      <c r="C121" s="488">
        <v>7586125521</v>
      </c>
      <c r="D121" s="488">
        <v>7586125521</v>
      </c>
      <c r="E121" s="488">
        <v>0</v>
      </c>
      <c r="F121" s="488">
        <v>7846</v>
      </c>
      <c r="G121" s="488">
        <v>7586125521</v>
      </c>
      <c r="H121" s="488">
        <v>7586125521</v>
      </c>
      <c r="I121" s="488">
        <v>0</v>
      </c>
    </row>
    <row r="122" spans="1:9" x14ac:dyDescent="0.5">
      <c r="A122" s="488" t="s">
        <v>166</v>
      </c>
      <c r="B122" s="488">
        <v>0</v>
      </c>
      <c r="C122" s="488">
        <v>0</v>
      </c>
      <c r="D122" s="488">
        <v>0</v>
      </c>
      <c r="E122" s="488">
        <v>0</v>
      </c>
      <c r="F122" s="488">
        <v>80702332</v>
      </c>
      <c r="G122" s="488">
        <v>139831490930</v>
      </c>
      <c r="H122" s="488">
        <v>131859197907</v>
      </c>
      <c r="I122" s="488">
        <v>7972293023</v>
      </c>
    </row>
    <row r="123" spans="1:9" x14ac:dyDescent="0.5">
      <c r="A123" s="488" t="s">
        <v>379</v>
      </c>
      <c r="B123" s="488">
        <v>0</v>
      </c>
      <c r="C123" s="488">
        <v>0</v>
      </c>
      <c r="D123" s="488">
        <v>0</v>
      </c>
      <c r="E123" s="488">
        <v>0</v>
      </c>
      <c r="F123" s="488">
        <v>94311196</v>
      </c>
      <c r="G123" s="488">
        <v>305900392744</v>
      </c>
      <c r="H123" s="488">
        <v>181532050377</v>
      </c>
      <c r="I123" s="488">
        <v>124368342367</v>
      </c>
    </row>
    <row r="124" spans="1:9" x14ac:dyDescent="0.5">
      <c r="A124" s="488" t="s">
        <v>204</v>
      </c>
      <c r="B124" s="488">
        <v>0</v>
      </c>
      <c r="C124" s="488">
        <v>0</v>
      </c>
      <c r="D124" s="488">
        <v>0</v>
      </c>
      <c r="E124" s="488">
        <v>0</v>
      </c>
      <c r="F124" s="488">
        <v>10000</v>
      </c>
      <c r="G124" s="488">
        <v>8264004250</v>
      </c>
      <c r="H124" s="488">
        <v>8209956500</v>
      </c>
      <c r="I124" s="488">
        <v>54047750</v>
      </c>
    </row>
    <row r="125" spans="1:9" x14ac:dyDescent="0.5">
      <c r="A125" s="488" t="s">
        <v>164</v>
      </c>
      <c r="B125" s="488">
        <v>0</v>
      </c>
      <c r="C125" s="488">
        <v>0</v>
      </c>
      <c r="D125" s="488">
        <v>0</v>
      </c>
      <c r="E125" s="488">
        <v>0</v>
      </c>
      <c r="F125" s="488">
        <v>59810833</v>
      </c>
      <c r="G125" s="488">
        <v>261473523359</v>
      </c>
      <c r="H125" s="488">
        <v>197923352966</v>
      </c>
      <c r="I125" s="488">
        <v>63550170393</v>
      </c>
    </row>
    <row r="126" spans="1:9" x14ac:dyDescent="0.5">
      <c r="A126" s="488" t="s">
        <v>141</v>
      </c>
      <c r="B126" s="488">
        <v>0</v>
      </c>
      <c r="C126" s="488">
        <v>0</v>
      </c>
      <c r="D126" s="488">
        <v>0</v>
      </c>
      <c r="E126" s="488">
        <v>0</v>
      </c>
      <c r="F126" s="488">
        <v>243774886</v>
      </c>
      <c r="G126" s="488">
        <v>290496582234</v>
      </c>
      <c r="H126" s="488">
        <v>221147359997</v>
      </c>
      <c r="I126" s="488">
        <v>69349222237</v>
      </c>
    </row>
    <row r="127" spans="1:9" x14ac:dyDescent="0.5">
      <c r="A127" s="488" t="s">
        <v>234</v>
      </c>
      <c r="B127" s="488">
        <v>0</v>
      </c>
      <c r="C127" s="488">
        <v>0</v>
      </c>
      <c r="D127" s="488">
        <v>0</v>
      </c>
      <c r="E127" s="488">
        <v>0</v>
      </c>
      <c r="F127" s="488">
        <v>10000</v>
      </c>
      <c r="G127" s="488">
        <v>10000000000</v>
      </c>
      <c r="H127" s="488">
        <v>9692967500</v>
      </c>
      <c r="I127" s="488">
        <v>307032500</v>
      </c>
    </row>
    <row r="128" spans="1:9" x14ac:dyDescent="0.5">
      <c r="A128" s="488" t="s">
        <v>523</v>
      </c>
      <c r="B128" s="488">
        <v>0</v>
      </c>
      <c r="C128" s="488">
        <v>0</v>
      </c>
      <c r="D128" s="488">
        <v>0</v>
      </c>
      <c r="E128" s="488">
        <v>0</v>
      </c>
      <c r="F128" s="488">
        <v>1932</v>
      </c>
      <c r="G128" s="488">
        <v>323542</v>
      </c>
      <c r="H128" s="488">
        <v>831259998</v>
      </c>
      <c r="I128" s="488">
        <v>-830936456</v>
      </c>
    </row>
    <row r="129" spans="1:9" x14ac:dyDescent="0.5">
      <c r="A129" s="488" t="s">
        <v>524</v>
      </c>
      <c r="B129" s="488">
        <v>0</v>
      </c>
      <c r="C129" s="488">
        <v>0</v>
      </c>
      <c r="D129" s="488">
        <v>0</v>
      </c>
      <c r="E129" s="488">
        <v>0</v>
      </c>
      <c r="F129" s="488">
        <v>109268</v>
      </c>
      <c r="G129" s="488">
        <v>16350697417</v>
      </c>
      <c r="H129" s="488">
        <v>49177086</v>
      </c>
      <c r="I129" s="488">
        <v>16301520331</v>
      </c>
    </row>
    <row r="130" spans="1:9" x14ac:dyDescent="0.5">
      <c r="A130" s="488" t="s">
        <v>525</v>
      </c>
      <c r="B130" s="488">
        <v>0</v>
      </c>
      <c r="C130" s="488">
        <v>0</v>
      </c>
      <c r="D130" s="488">
        <v>0</v>
      </c>
      <c r="E130" s="488">
        <v>0</v>
      </c>
      <c r="F130" s="488">
        <v>41511</v>
      </c>
      <c r="G130" s="488">
        <v>5188336516</v>
      </c>
      <c r="H130" s="488">
        <v>-6233484</v>
      </c>
      <c r="I130" s="488">
        <v>5194570000</v>
      </c>
    </row>
    <row r="131" spans="1:9" x14ac:dyDescent="0.5">
      <c r="A131" s="488" t="s">
        <v>526</v>
      </c>
      <c r="B131" s="488">
        <v>0</v>
      </c>
      <c r="C131" s="488">
        <v>0</v>
      </c>
      <c r="D131" s="488">
        <v>0</v>
      </c>
      <c r="E131" s="488">
        <v>0</v>
      </c>
      <c r="F131" s="488">
        <v>26357</v>
      </c>
      <c r="G131" s="488">
        <v>938692216</v>
      </c>
      <c r="H131" s="488">
        <v>-1127784</v>
      </c>
      <c r="I131" s="488">
        <v>939820000</v>
      </c>
    </row>
    <row r="132" spans="1:9" x14ac:dyDescent="0.5">
      <c r="A132" s="488" t="s">
        <v>527</v>
      </c>
      <c r="B132" s="488">
        <v>0</v>
      </c>
      <c r="C132" s="488">
        <v>0</v>
      </c>
      <c r="D132" s="488">
        <v>0</v>
      </c>
      <c r="E132" s="488">
        <v>0</v>
      </c>
      <c r="F132" s="488">
        <v>20044</v>
      </c>
      <c r="G132" s="488">
        <v>3605218540</v>
      </c>
      <c r="H132" s="488">
        <v>-4331460</v>
      </c>
      <c r="I132" s="488">
        <v>3609550000</v>
      </c>
    </row>
    <row r="133" spans="1:9" x14ac:dyDescent="0.5">
      <c r="A133" s="488" t="s">
        <v>528</v>
      </c>
      <c r="B133" s="488">
        <v>0</v>
      </c>
      <c r="C133" s="488">
        <v>0</v>
      </c>
      <c r="D133" s="488">
        <v>0</v>
      </c>
      <c r="E133" s="488">
        <v>0</v>
      </c>
      <c r="F133" s="488">
        <v>23991</v>
      </c>
      <c r="G133" s="488">
        <v>3259197940</v>
      </c>
      <c r="H133" s="488">
        <v>3010650825</v>
      </c>
      <c r="I133" s="488">
        <v>248547115</v>
      </c>
    </row>
    <row r="134" spans="1:9" x14ac:dyDescent="0.5">
      <c r="A134" s="488" t="s">
        <v>529</v>
      </c>
      <c r="B134" s="488">
        <v>0</v>
      </c>
      <c r="C134" s="488">
        <v>0</v>
      </c>
      <c r="D134" s="488">
        <v>0</v>
      </c>
      <c r="E134" s="488">
        <v>0</v>
      </c>
      <c r="F134" s="488">
        <v>116</v>
      </c>
      <c r="G134" s="488">
        <v>150846889</v>
      </c>
      <c r="H134" s="488">
        <v>150846889</v>
      </c>
      <c r="I134" s="488">
        <v>0</v>
      </c>
    </row>
    <row r="135" spans="1:9" x14ac:dyDescent="0.5">
      <c r="A135" s="488" t="s">
        <v>225</v>
      </c>
      <c r="B135" s="488">
        <v>0</v>
      </c>
      <c r="C135" s="488">
        <v>0</v>
      </c>
      <c r="D135" s="488">
        <v>0</v>
      </c>
      <c r="E135" s="488">
        <v>0</v>
      </c>
      <c r="F135" s="488">
        <v>10000</v>
      </c>
      <c r="G135" s="488">
        <v>8269000625</v>
      </c>
      <c r="H135" s="488">
        <v>8264842640</v>
      </c>
      <c r="I135" s="488">
        <v>4157985</v>
      </c>
    </row>
    <row r="136" spans="1:9" x14ac:dyDescent="0.5">
      <c r="A136" s="488" t="s">
        <v>170</v>
      </c>
      <c r="B136" s="488">
        <v>7035008</v>
      </c>
      <c r="C136" s="488">
        <v>3280145049145</v>
      </c>
      <c r="D136" s="488">
        <v>1685653324336</v>
      </c>
      <c r="E136" s="488">
        <v>1594491724809</v>
      </c>
      <c r="F136" s="488">
        <v>46227785</v>
      </c>
      <c r="G136" s="488">
        <v>14392546972315</v>
      </c>
      <c r="H136" s="488">
        <v>9733524115269</v>
      </c>
      <c r="I136" s="488">
        <v>4659022857046</v>
      </c>
    </row>
    <row r="137" spans="1:9" x14ac:dyDescent="0.5">
      <c r="A137" s="488" t="s">
        <v>172</v>
      </c>
      <c r="B137" s="488">
        <v>4500000</v>
      </c>
      <c r="C137" s="488">
        <v>177754828779</v>
      </c>
      <c r="D137" s="488">
        <v>158599963017</v>
      </c>
      <c r="E137" s="488">
        <v>19154865762</v>
      </c>
      <c r="F137" s="488">
        <v>13000000</v>
      </c>
      <c r="G137" s="488">
        <v>464434934410</v>
      </c>
      <c r="H137" s="488">
        <v>428668642830</v>
      </c>
      <c r="I137" s="488">
        <v>35766291580</v>
      </c>
    </row>
    <row r="138" spans="1:9" x14ac:dyDescent="0.5">
      <c r="A138" s="488" t="s">
        <v>190</v>
      </c>
      <c r="B138" s="488">
        <v>0</v>
      </c>
      <c r="C138" s="488">
        <v>0</v>
      </c>
      <c r="D138" s="488">
        <v>0</v>
      </c>
      <c r="E138" s="488">
        <v>0</v>
      </c>
      <c r="F138" s="488">
        <v>18370000</v>
      </c>
      <c r="G138" s="488">
        <v>1957540315603</v>
      </c>
      <c r="H138" s="488">
        <v>1761583629139</v>
      </c>
      <c r="I138" s="488">
        <v>195956686464</v>
      </c>
    </row>
    <row r="139" spans="1:9" x14ac:dyDescent="0.5">
      <c r="A139" s="488" t="s">
        <v>180</v>
      </c>
      <c r="B139" s="488">
        <v>0</v>
      </c>
      <c r="C139" s="488">
        <v>0</v>
      </c>
      <c r="D139" s="488">
        <v>0</v>
      </c>
      <c r="E139" s="488">
        <v>0</v>
      </c>
      <c r="F139" s="488">
        <v>181546922</v>
      </c>
      <c r="G139" s="488">
        <v>4980244469228</v>
      </c>
      <c r="H139" s="488">
        <v>3993469632732</v>
      </c>
      <c r="I139" s="488">
        <v>986774836496</v>
      </c>
    </row>
    <row r="140" spans="1:9" x14ac:dyDescent="0.5">
      <c r="A140" s="488" t="s">
        <v>207</v>
      </c>
      <c r="B140" s="488">
        <v>0</v>
      </c>
      <c r="C140" s="488">
        <v>0</v>
      </c>
      <c r="D140" s="488">
        <v>0</v>
      </c>
      <c r="E140" s="488">
        <v>0</v>
      </c>
      <c r="F140" s="488">
        <v>10000</v>
      </c>
      <c r="G140" s="488">
        <v>10000000000</v>
      </c>
      <c r="H140" s="488">
        <v>9672007125</v>
      </c>
      <c r="I140" s="488">
        <v>327992875</v>
      </c>
    </row>
    <row r="141" spans="1:9" x14ac:dyDescent="0.5">
      <c r="A141" s="488" t="s">
        <v>233</v>
      </c>
      <c r="B141" s="488">
        <v>10000</v>
      </c>
      <c r="C141" s="488">
        <v>10000000000</v>
      </c>
      <c r="D141" s="488">
        <v>9682014375</v>
      </c>
      <c r="E141" s="488">
        <v>317985625</v>
      </c>
      <c r="F141" s="488">
        <v>10000</v>
      </c>
      <c r="G141" s="488">
        <v>10000000000</v>
      </c>
      <c r="H141" s="488">
        <v>9682014375</v>
      </c>
      <c r="I141" s="488">
        <v>317985625</v>
      </c>
    </row>
    <row r="142" spans="1:9" x14ac:dyDescent="0.5">
      <c r="A142" s="488" t="s">
        <v>140</v>
      </c>
      <c r="B142" s="488">
        <v>5000</v>
      </c>
      <c r="C142" s="488">
        <v>136125512800</v>
      </c>
      <c r="D142" s="488">
        <v>94359643390</v>
      </c>
      <c r="E142" s="488">
        <v>41765869410</v>
      </c>
      <c r="F142" s="488">
        <v>424431</v>
      </c>
      <c r="G142" s="488">
        <v>9589974866634</v>
      </c>
      <c r="H142" s="488">
        <v>5446664263801</v>
      </c>
      <c r="I142" s="488">
        <v>4143310602833</v>
      </c>
    </row>
    <row r="143" spans="1:9" x14ac:dyDescent="0.5">
      <c r="A143" s="488" t="s">
        <v>530</v>
      </c>
      <c r="B143" s="488">
        <v>0</v>
      </c>
      <c r="C143" s="488">
        <v>0</v>
      </c>
      <c r="D143" s="488">
        <v>0</v>
      </c>
      <c r="E143" s="488">
        <v>0</v>
      </c>
      <c r="F143" s="488">
        <v>10000</v>
      </c>
      <c r="G143" s="488">
        <v>9988</v>
      </c>
      <c r="H143" s="488">
        <v>2601569988</v>
      </c>
      <c r="I143" s="488">
        <v>-2601560000</v>
      </c>
    </row>
    <row r="144" spans="1:9" x14ac:dyDescent="0.5">
      <c r="A144" s="488" t="s">
        <v>531</v>
      </c>
      <c r="B144" s="488">
        <v>0</v>
      </c>
      <c r="C144" s="488">
        <v>0</v>
      </c>
      <c r="D144" s="488">
        <v>0</v>
      </c>
      <c r="E144" s="488">
        <v>0</v>
      </c>
      <c r="F144" s="488">
        <v>10008</v>
      </c>
      <c r="G144" s="488">
        <v>4348195896</v>
      </c>
      <c r="H144" s="488">
        <v>-15257197426</v>
      </c>
      <c r="I144" s="488">
        <v>19605393322</v>
      </c>
    </row>
    <row r="145" spans="1:9" x14ac:dyDescent="0.5">
      <c r="A145" s="488" t="s">
        <v>532</v>
      </c>
      <c r="B145" s="488">
        <v>0</v>
      </c>
      <c r="C145" s="488">
        <v>0</v>
      </c>
      <c r="D145" s="488">
        <v>0</v>
      </c>
      <c r="E145" s="488">
        <v>0</v>
      </c>
      <c r="F145" s="488">
        <v>19989</v>
      </c>
      <c r="G145" s="488">
        <v>2196261320</v>
      </c>
      <c r="H145" s="488">
        <v>2027632752</v>
      </c>
      <c r="I145" s="488">
        <v>168628568</v>
      </c>
    </row>
    <row r="146" spans="1:9" x14ac:dyDescent="0.5">
      <c r="A146" s="488" t="s">
        <v>533</v>
      </c>
      <c r="B146" s="488">
        <v>11187</v>
      </c>
      <c r="C146" s="488">
        <v>1364071148</v>
      </c>
      <c r="D146" s="488">
        <v>1364071148</v>
      </c>
      <c r="E146" s="488">
        <v>0</v>
      </c>
      <c r="F146" s="488">
        <v>36189</v>
      </c>
      <c r="G146" s="488">
        <v>9055330548</v>
      </c>
      <c r="H146" s="488">
        <v>9055330548</v>
      </c>
      <c r="I146" s="488">
        <v>0</v>
      </c>
    </row>
    <row r="147" spans="1:9" x14ac:dyDescent="0.5">
      <c r="A147" s="488" t="s">
        <v>534</v>
      </c>
      <c r="B147" s="488">
        <v>0</v>
      </c>
      <c r="C147" s="488">
        <v>0</v>
      </c>
      <c r="D147" s="488">
        <v>0</v>
      </c>
      <c r="E147" s="488">
        <v>0</v>
      </c>
      <c r="F147" s="488">
        <v>3144</v>
      </c>
      <c r="G147" s="488">
        <v>1172578687</v>
      </c>
      <c r="H147" s="488">
        <v>-1408871</v>
      </c>
      <c r="I147" s="488">
        <v>1173987558</v>
      </c>
    </row>
    <row r="148" spans="1:9" x14ac:dyDescent="0.5">
      <c r="A148" s="488" t="s">
        <v>535</v>
      </c>
      <c r="B148" s="488">
        <v>10000</v>
      </c>
      <c r="C148" s="488">
        <v>898920000</v>
      </c>
      <c r="D148" s="488">
        <v>898920000</v>
      </c>
      <c r="E148" s="488">
        <v>0</v>
      </c>
      <c r="F148" s="488">
        <v>10001</v>
      </c>
      <c r="G148" s="488">
        <v>899064826</v>
      </c>
      <c r="H148" s="488">
        <v>899064826</v>
      </c>
      <c r="I148" s="488">
        <v>0</v>
      </c>
    </row>
    <row r="149" spans="1:9" x14ac:dyDescent="0.5">
      <c r="A149" s="488" t="s">
        <v>278</v>
      </c>
      <c r="B149" s="488">
        <v>0</v>
      </c>
      <c r="C149" s="488">
        <v>0</v>
      </c>
      <c r="D149" s="488">
        <v>0</v>
      </c>
      <c r="E149" s="488">
        <v>0</v>
      </c>
      <c r="F149" s="488">
        <v>0</v>
      </c>
      <c r="G149" s="488">
        <v>0</v>
      </c>
      <c r="H149" s="488">
        <v>-549518281</v>
      </c>
      <c r="I149" s="488">
        <v>549518281</v>
      </c>
    </row>
    <row r="150" spans="1:9" x14ac:dyDescent="0.5">
      <c r="A150" s="488" t="s">
        <v>269</v>
      </c>
      <c r="B150" s="488">
        <v>0</v>
      </c>
      <c r="C150" s="488">
        <v>0</v>
      </c>
      <c r="D150" s="488">
        <v>0</v>
      </c>
      <c r="E150" s="488">
        <v>0</v>
      </c>
      <c r="F150" s="488">
        <v>0</v>
      </c>
      <c r="G150" s="488">
        <v>0</v>
      </c>
      <c r="H150" s="488">
        <v>-7578272605</v>
      </c>
      <c r="I150" s="488">
        <v>7578272605</v>
      </c>
    </row>
    <row r="151" spans="1:9" x14ac:dyDescent="0.5">
      <c r="A151" s="488" t="s">
        <v>275</v>
      </c>
      <c r="B151" s="488">
        <v>0</v>
      </c>
      <c r="C151" s="488">
        <v>0</v>
      </c>
      <c r="D151" s="488">
        <v>0</v>
      </c>
      <c r="E151" s="488">
        <v>0</v>
      </c>
      <c r="F151" s="488">
        <v>0</v>
      </c>
      <c r="G151" s="488">
        <v>0</v>
      </c>
      <c r="H151" s="488">
        <v>-1499527013</v>
      </c>
      <c r="I151" s="488">
        <v>1499527013</v>
      </c>
    </row>
    <row r="152" spans="1:9" x14ac:dyDescent="0.5">
      <c r="A152" s="488" t="s">
        <v>272</v>
      </c>
      <c r="B152" s="488">
        <v>0</v>
      </c>
      <c r="C152" s="488">
        <v>0</v>
      </c>
      <c r="D152" s="488">
        <v>0</v>
      </c>
      <c r="E152" s="488">
        <v>0</v>
      </c>
      <c r="F152" s="488">
        <v>0</v>
      </c>
      <c r="G152" s="488">
        <v>0</v>
      </c>
      <c r="H152" s="488">
        <v>-23532008318</v>
      </c>
      <c r="I152" s="488">
        <v>23532008318</v>
      </c>
    </row>
    <row r="153" spans="1:9" x14ac:dyDescent="0.5">
      <c r="A153" s="488" t="s">
        <v>270</v>
      </c>
      <c r="B153" s="488">
        <v>0</v>
      </c>
      <c r="C153" s="488">
        <v>0</v>
      </c>
      <c r="D153" s="488">
        <v>0</v>
      </c>
      <c r="E153" s="488">
        <v>0</v>
      </c>
      <c r="F153" s="488">
        <v>0</v>
      </c>
      <c r="G153" s="488">
        <v>0</v>
      </c>
      <c r="H153" s="488">
        <v>-3151707840</v>
      </c>
      <c r="I153" s="488">
        <v>3151707840</v>
      </c>
    </row>
    <row r="154" spans="1:9" x14ac:dyDescent="0.5">
      <c r="A154" s="488" t="s">
        <v>282</v>
      </c>
      <c r="B154" s="488">
        <v>0</v>
      </c>
      <c r="C154" s="488">
        <v>0</v>
      </c>
      <c r="D154" s="488">
        <v>0</v>
      </c>
      <c r="E154" s="488">
        <v>0</v>
      </c>
      <c r="F154" s="488">
        <v>0</v>
      </c>
      <c r="G154" s="488">
        <v>0</v>
      </c>
      <c r="H154" s="488">
        <v>-509514108</v>
      </c>
      <c r="I154" s="488">
        <v>509514108</v>
      </c>
    </row>
    <row r="155" spans="1:9" x14ac:dyDescent="0.5">
      <c r="A155" s="488" t="s">
        <v>280</v>
      </c>
      <c r="B155" s="488">
        <v>0</v>
      </c>
      <c r="C155" s="488">
        <v>0</v>
      </c>
      <c r="D155" s="488">
        <v>0</v>
      </c>
      <c r="E155" s="488">
        <v>0</v>
      </c>
      <c r="F155" s="488">
        <v>0</v>
      </c>
      <c r="G155" s="488">
        <v>0</v>
      </c>
      <c r="H155" s="488">
        <v>-1862531810</v>
      </c>
      <c r="I155" s="488">
        <v>1862531810</v>
      </c>
    </row>
    <row r="156" spans="1:9" x14ac:dyDescent="0.5">
      <c r="A156" s="488" t="s">
        <v>273</v>
      </c>
      <c r="B156" s="488">
        <v>0</v>
      </c>
      <c r="C156" s="488">
        <v>0</v>
      </c>
      <c r="D156" s="488">
        <v>0</v>
      </c>
      <c r="E156" s="488">
        <v>0</v>
      </c>
      <c r="F156" s="488">
        <v>0</v>
      </c>
      <c r="G156" s="488">
        <v>0</v>
      </c>
      <c r="H156" s="488">
        <v>-13856510304</v>
      </c>
      <c r="I156" s="488">
        <v>13856510304</v>
      </c>
    </row>
    <row r="157" spans="1:9" x14ac:dyDescent="0.5">
      <c r="A157" s="488" t="s">
        <v>276</v>
      </c>
      <c r="B157" s="488">
        <v>0</v>
      </c>
      <c r="C157" s="488">
        <v>0</v>
      </c>
      <c r="D157" s="488">
        <v>0</v>
      </c>
      <c r="E157" s="488">
        <v>0</v>
      </c>
      <c r="F157" s="488">
        <v>0</v>
      </c>
      <c r="G157" s="488">
        <v>0</v>
      </c>
      <c r="H157" s="488">
        <v>-593643600</v>
      </c>
      <c r="I157" s="488">
        <v>593643600</v>
      </c>
    </row>
    <row r="158" spans="1:9" ht="17.399999999999999" thickBot="1" x14ac:dyDescent="0.55000000000000004">
      <c r="A158" s="509" t="s">
        <v>2</v>
      </c>
      <c r="B158" s="490">
        <f t="shared" ref="B158:I158" si="0">SUM(B7:B157)</f>
        <v>9386031254</v>
      </c>
      <c r="C158" s="490">
        <f t="shared" si="0"/>
        <v>37652760894629</v>
      </c>
      <c r="D158" s="490">
        <f t="shared" si="0"/>
        <v>32232314501804</v>
      </c>
      <c r="E158" s="490">
        <f t="shared" si="0"/>
        <v>5420446392825</v>
      </c>
      <c r="F158" s="490">
        <f t="shared" si="0"/>
        <v>41073373865</v>
      </c>
      <c r="G158" s="490">
        <f t="shared" si="0"/>
        <v>291375711677112</v>
      </c>
      <c r="H158" s="490">
        <f t="shared" si="0"/>
        <v>259813842503384</v>
      </c>
      <c r="I158" s="490">
        <f t="shared" si="0"/>
        <v>31561869173728</v>
      </c>
    </row>
    <row r="159" spans="1:9" ht="17.399999999999999" thickTop="1" x14ac:dyDescent="0.5"/>
    <row r="160" spans="1:9" x14ac:dyDescent="0.5">
      <c r="I160" s="514"/>
    </row>
    <row r="161" spans="9:9" x14ac:dyDescent="0.5">
      <c r="I161" s="514"/>
    </row>
    <row r="162" spans="9:9" x14ac:dyDescent="0.5">
      <c r="I162" s="514"/>
    </row>
    <row r="163" spans="9:9" x14ac:dyDescent="0.5">
      <c r="I163" s="514"/>
    </row>
  </sheetData>
  <mergeCells count="7">
    <mergeCell ref="A1:I1"/>
    <mergeCell ref="A2:I2"/>
    <mergeCell ref="A3:I3"/>
    <mergeCell ref="B5:E5"/>
    <mergeCell ref="F5:I5"/>
    <mergeCell ref="A4:E4"/>
    <mergeCell ref="F4:I4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39"/>
  <sheetViews>
    <sheetView rightToLeft="1" zoomScale="90" zoomScaleNormal="90" zoomScaleSheetLayoutView="100" workbookViewId="0">
      <pane ySplit="6" topLeftCell="A7" activePane="bottomLeft" state="frozen"/>
      <selection pane="bottomLeft" activeCell="I139" sqref="I139:I141"/>
    </sheetView>
  </sheetViews>
  <sheetFormatPr defaultRowHeight="16.8" x14ac:dyDescent="0.5"/>
  <cols>
    <col min="1" max="1" width="32.5546875" style="7" customWidth="1"/>
    <col min="2" max="2" width="21.5546875" style="7" customWidth="1"/>
    <col min="3" max="3" width="20.6640625" style="7" customWidth="1"/>
    <col min="4" max="4" width="23" style="7" customWidth="1"/>
    <col min="5" max="5" width="18.6640625" style="7" customWidth="1"/>
    <col min="6" max="6" width="24.33203125" style="7" customWidth="1"/>
    <col min="7" max="7" width="21.5546875" style="7" customWidth="1"/>
    <col min="8" max="8" width="28.6640625" style="7" customWidth="1"/>
    <col min="9" max="9" width="25.6640625" style="7" customWidth="1"/>
    <col min="10" max="16384" width="8.88671875" style="7"/>
  </cols>
  <sheetData>
    <row r="1" spans="1:9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</row>
    <row r="2" spans="1:9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</row>
    <row r="3" spans="1:9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</row>
    <row r="4" spans="1:9" ht="20.399999999999999" x14ac:dyDescent="0.5">
      <c r="A4" s="551" t="s">
        <v>54</v>
      </c>
      <c r="B4" s="551"/>
      <c r="C4" s="551"/>
      <c r="D4" s="551"/>
    </row>
    <row r="5" spans="1:9" ht="16.5" customHeight="1" thickBot="1" x14ac:dyDescent="0.55000000000000004">
      <c r="B5" s="577" t="s">
        <v>99</v>
      </c>
      <c r="C5" s="577"/>
      <c r="D5" s="577"/>
      <c r="E5" s="577"/>
      <c r="F5" s="565" t="s">
        <v>120</v>
      </c>
      <c r="G5" s="565"/>
      <c r="H5" s="565"/>
      <c r="I5" s="565"/>
    </row>
    <row r="6" spans="1:9" ht="53.25" customHeight="1" thickBot="1" x14ac:dyDescent="0.55000000000000004">
      <c r="A6" s="23" t="s">
        <v>43</v>
      </c>
      <c r="B6" s="15" t="s">
        <v>3</v>
      </c>
      <c r="C6" s="16" t="s">
        <v>24</v>
      </c>
      <c r="D6" s="15" t="s">
        <v>55</v>
      </c>
      <c r="E6" s="18" t="s">
        <v>56</v>
      </c>
      <c r="F6" s="15" t="s">
        <v>3</v>
      </c>
      <c r="G6" s="16" t="s">
        <v>24</v>
      </c>
      <c r="H6" s="15" t="s">
        <v>55</v>
      </c>
      <c r="I6" s="18" t="s">
        <v>56</v>
      </c>
    </row>
    <row r="7" spans="1:9" x14ac:dyDescent="0.5">
      <c r="A7" s="488" t="s">
        <v>236</v>
      </c>
      <c r="B7" s="488">
        <v>5000</v>
      </c>
      <c r="C7" s="488">
        <v>4236926000</v>
      </c>
      <c r="D7" s="488">
        <v>4236926000</v>
      </c>
      <c r="E7" s="488">
        <v>0</v>
      </c>
      <c r="F7" s="488">
        <v>5000</v>
      </c>
      <c r="G7" s="488">
        <v>4236926000</v>
      </c>
      <c r="H7" s="488">
        <v>4273095750</v>
      </c>
      <c r="I7" s="488">
        <v>-36169750</v>
      </c>
    </row>
    <row r="8" spans="1:9" x14ac:dyDescent="0.5">
      <c r="A8" s="488" t="s">
        <v>144</v>
      </c>
      <c r="B8" s="488">
        <v>10449397063</v>
      </c>
      <c r="C8" s="488">
        <v>6755621722237</v>
      </c>
      <c r="D8" s="488">
        <v>5406406146336</v>
      </c>
      <c r="E8" s="488">
        <v>1349215575901</v>
      </c>
      <c r="F8" s="488">
        <v>10449397063</v>
      </c>
      <c r="G8" s="488">
        <v>6755621722237</v>
      </c>
      <c r="H8" s="488">
        <v>4869879488529</v>
      </c>
      <c r="I8" s="488">
        <v>1885742233708</v>
      </c>
    </row>
    <row r="9" spans="1:9" x14ac:dyDescent="0.5">
      <c r="A9" s="488" t="s">
        <v>141</v>
      </c>
      <c r="B9" s="488">
        <v>786519511</v>
      </c>
      <c r="C9" s="488">
        <v>1127011798350</v>
      </c>
      <c r="D9" s="488">
        <v>918742532965</v>
      </c>
      <c r="E9" s="488">
        <v>208269265385</v>
      </c>
      <c r="F9" s="488">
        <v>786519511</v>
      </c>
      <c r="G9" s="488">
        <v>1127011798350</v>
      </c>
      <c r="H9" s="488">
        <v>726929261239</v>
      </c>
      <c r="I9" s="488">
        <v>400082537111</v>
      </c>
    </row>
    <row r="10" spans="1:9" x14ac:dyDescent="0.5">
      <c r="A10" s="488" t="s">
        <v>129</v>
      </c>
      <c r="B10" s="488">
        <v>28507060719</v>
      </c>
      <c r="C10" s="488">
        <v>43867508843394</v>
      </c>
      <c r="D10" s="488">
        <v>30564544024657</v>
      </c>
      <c r="E10" s="488">
        <v>13302964818737</v>
      </c>
      <c r="F10" s="488">
        <v>28507060719</v>
      </c>
      <c r="G10" s="488">
        <v>43867508843394</v>
      </c>
      <c r="H10" s="488">
        <v>24333404070882</v>
      </c>
      <c r="I10" s="488">
        <v>19534104772512</v>
      </c>
    </row>
    <row r="11" spans="1:9" x14ac:dyDescent="0.5">
      <c r="A11" s="488" t="s">
        <v>137</v>
      </c>
      <c r="B11" s="488">
        <v>51860839</v>
      </c>
      <c r="C11" s="488">
        <v>221795697983</v>
      </c>
      <c r="D11" s="488">
        <v>212597399187</v>
      </c>
      <c r="E11" s="488">
        <v>9198298796</v>
      </c>
      <c r="F11" s="488">
        <v>51860839</v>
      </c>
      <c r="G11" s="488">
        <v>221795697983</v>
      </c>
      <c r="H11" s="488">
        <v>91257530766</v>
      </c>
      <c r="I11" s="488">
        <v>130538167217</v>
      </c>
    </row>
    <row r="12" spans="1:9" x14ac:dyDescent="0.5">
      <c r="A12" s="488" t="s">
        <v>374</v>
      </c>
      <c r="B12" s="488">
        <v>524473432</v>
      </c>
      <c r="C12" s="488">
        <v>1729446946233</v>
      </c>
      <c r="D12" s="488">
        <v>1375696434503</v>
      </c>
      <c r="E12" s="488">
        <v>353750511730</v>
      </c>
      <c r="F12" s="488">
        <v>524473432</v>
      </c>
      <c r="G12" s="488">
        <v>1729446946233</v>
      </c>
      <c r="H12" s="488">
        <v>713035811234</v>
      </c>
      <c r="I12" s="488">
        <v>1016411134999</v>
      </c>
    </row>
    <row r="13" spans="1:9" x14ac:dyDescent="0.5">
      <c r="A13" s="488" t="s">
        <v>152</v>
      </c>
      <c r="B13" s="488">
        <v>6851858655</v>
      </c>
      <c r="C13" s="488">
        <v>11201121432603</v>
      </c>
      <c r="D13" s="488">
        <v>8639923262336</v>
      </c>
      <c r="E13" s="488">
        <v>2561198170267</v>
      </c>
      <c r="F13" s="488">
        <v>6851858655</v>
      </c>
      <c r="G13" s="488">
        <v>11201121432603</v>
      </c>
      <c r="H13" s="488">
        <v>9435427294685</v>
      </c>
      <c r="I13" s="488">
        <v>1765694137918</v>
      </c>
    </row>
    <row r="14" spans="1:9" x14ac:dyDescent="0.5">
      <c r="A14" s="488" t="s">
        <v>132</v>
      </c>
      <c r="B14" s="488">
        <v>1800358337</v>
      </c>
      <c r="C14" s="488">
        <v>5037172181059</v>
      </c>
      <c r="D14" s="488">
        <v>5040770161188</v>
      </c>
      <c r="E14" s="488">
        <v>-3597980129</v>
      </c>
      <c r="F14" s="488">
        <v>1800358337</v>
      </c>
      <c r="G14" s="488">
        <v>5037172181059</v>
      </c>
      <c r="H14" s="488">
        <v>3428122334402</v>
      </c>
      <c r="I14" s="488">
        <v>1609049846657</v>
      </c>
    </row>
    <row r="15" spans="1:9" x14ac:dyDescent="0.5">
      <c r="A15" s="488" t="s">
        <v>162</v>
      </c>
      <c r="B15" s="488">
        <v>220690469</v>
      </c>
      <c r="C15" s="488">
        <v>315713063496</v>
      </c>
      <c r="D15" s="488">
        <v>813653419998</v>
      </c>
      <c r="E15" s="488">
        <v>-497940356502</v>
      </c>
      <c r="F15" s="488">
        <v>220690469</v>
      </c>
      <c r="G15" s="488">
        <v>315713063496</v>
      </c>
      <c r="H15" s="488">
        <v>36751792028</v>
      </c>
      <c r="I15" s="488">
        <v>278961271468</v>
      </c>
    </row>
    <row r="16" spans="1:9" x14ac:dyDescent="0.5">
      <c r="A16" s="488" t="s">
        <v>430</v>
      </c>
      <c r="B16" s="488">
        <v>206507495</v>
      </c>
      <c r="C16" s="488">
        <v>661229156913</v>
      </c>
      <c r="D16" s="488">
        <v>295575983547</v>
      </c>
      <c r="E16" s="488">
        <v>365653173366</v>
      </c>
      <c r="F16" s="488">
        <v>206507495</v>
      </c>
      <c r="G16" s="488">
        <v>661229156913</v>
      </c>
      <c r="H16" s="488">
        <v>295575983547</v>
      </c>
      <c r="I16" s="488">
        <v>365653173366</v>
      </c>
    </row>
    <row r="17" spans="1:9" x14ac:dyDescent="0.5">
      <c r="A17" s="488" t="s">
        <v>379</v>
      </c>
      <c r="B17" s="488">
        <v>199889276</v>
      </c>
      <c r="C17" s="488">
        <v>1709751802886</v>
      </c>
      <c r="D17" s="488">
        <v>1668254783089</v>
      </c>
      <c r="E17" s="488">
        <v>41497019797</v>
      </c>
      <c r="F17" s="488">
        <v>199889276</v>
      </c>
      <c r="G17" s="488">
        <v>1709751802886</v>
      </c>
      <c r="H17" s="488">
        <v>519346079199</v>
      </c>
      <c r="I17" s="488">
        <v>1190405723687</v>
      </c>
    </row>
    <row r="18" spans="1:9" x14ac:dyDescent="0.5">
      <c r="A18" s="488" t="s">
        <v>158</v>
      </c>
      <c r="B18" s="488">
        <v>18992442</v>
      </c>
      <c r="C18" s="488">
        <v>50804126731</v>
      </c>
      <c r="D18" s="488">
        <v>55856783366</v>
      </c>
      <c r="E18" s="488">
        <v>-5052656635</v>
      </c>
      <c r="F18" s="488">
        <v>18992442</v>
      </c>
      <c r="G18" s="488">
        <v>50804126731</v>
      </c>
      <c r="H18" s="488">
        <v>42412627860</v>
      </c>
      <c r="I18" s="488">
        <v>8391498871</v>
      </c>
    </row>
    <row r="19" spans="1:9" x14ac:dyDescent="0.5">
      <c r="A19" s="488" t="s">
        <v>139</v>
      </c>
      <c r="B19" s="488">
        <v>94807354</v>
      </c>
      <c r="C19" s="488">
        <v>95587918115</v>
      </c>
      <c r="D19" s="488">
        <v>80946718554</v>
      </c>
      <c r="E19" s="488">
        <v>14641199561</v>
      </c>
      <c r="F19" s="488">
        <v>94807354</v>
      </c>
      <c r="G19" s="488">
        <v>95587918115</v>
      </c>
      <c r="H19" s="488">
        <v>66579944357</v>
      </c>
      <c r="I19" s="488">
        <v>29007973758</v>
      </c>
    </row>
    <row r="20" spans="1:9" x14ac:dyDescent="0.5">
      <c r="A20" s="488" t="s">
        <v>153</v>
      </c>
      <c r="B20" s="488">
        <v>1325394404</v>
      </c>
      <c r="C20" s="488">
        <v>1892549171977</v>
      </c>
      <c r="D20" s="488">
        <v>1360140314890</v>
      </c>
      <c r="E20" s="488">
        <v>532408857087</v>
      </c>
      <c r="F20" s="488">
        <v>1325394404</v>
      </c>
      <c r="G20" s="488">
        <v>1892549171977</v>
      </c>
      <c r="H20" s="488">
        <v>1581658755520</v>
      </c>
      <c r="I20" s="488">
        <v>310890416457</v>
      </c>
    </row>
    <row r="21" spans="1:9" x14ac:dyDescent="0.5">
      <c r="A21" s="488" t="s">
        <v>136</v>
      </c>
      <c r="B21" s="488">
        <v>8634683206</v>
      </c>
      <c r="C21" s="488">
        <v>5556509825316</v>
      </c>
      <c r="D21" s="488">
        <v>4186495480403</v>
      </c>
      <c r="E21" s="488">
        <v>1370014344913</v>
      </c>
      <c r="F21" s="488">
        <v>8634683206</v>
      </c>
      <c r="G21" s="488">
        <v>5556509825316</v>
      </c>
      <c r="H21" s="488">
        <v>3750047033480</v>
      </c>
      <c r="I21" s="488">
        <v>1806462791836</v>
      </c>
    </row>
    <row r="22" spans="1:9" x14ac:dyDescent="0.5">
      <c r="A22" s="488" t="s">
        <v>131</v>
      </c>
      <c r="B22" s="488">
        <v>57283297</v>
      </c>
      <c r="C22" s="488">
        <v>140180176389</v>
      </c>
      <c r="D22" s="488">
        <v>113701283812</v>
      </c>
      <c r="E22" s="488">
        <v>26478892577</v>
      </c>
      <c r="F22" s="488">
        <v>57283297</v>
      </c>
      <c r="G22" s="488">
        <v>140180176389</v>
      </c>
      <c r="H22" s="488">
        <v>114740083384</v>
      </c>
      <c r="I22" s="488">
        <v>25440093005</v>
      </c>
    </row>
    <row r="23" spans="1:9" x14ac:dyDescent="0.5">
      <c r="A23" s="488" t="s">
        <v>146</v>
      </c>
      <c r="B23" s="488">
        <v>8818364</v>
      </c>
      <c r="C23" s="488">
        <v>32338799699</v>
      </c>
      <c r="D23" s="488">
        <v>25201353444</v>
      </c>
      <c r="E23" s="488">
        <v>7137446255</v>
      </c>
      <c r="F23" s="488">
        <v>8818364</v>
      </c>
      <c r="G23" s="488">
        <v>32338799699</v>
      </c>
      <c r="H23" s="488">
        <v>22617298016</v>
      </c>
      <c r="I23" s="488">
        <v>9721501683</v>
      </c>
    </row>
    <row r="24" spans="1:9" x14ac:dyDescent="0.5">
      <c r="A24" s="488" t="s">
        <v>160</v>
      </c>
      <c r="B24" s="488">
        <v>15983462</v>
      </c>
      <c r="C24" s="488">
        <v>106368955029</v>
      </c>
      <c r="D24" s="488">
        <v>19649380141</v>
      </c>
      <c r="E24" s="488">
        <v>86719574888</v>
      </c>
      <c r="F24" s="488">
        <v>15983462</v>
      </c>
      <c r="G24" s="488">
        <v>106368955029</v>
      </c>
      <c r="H24" s="488">
        <v>82514213050</v>
      </c>
      <c r="I24" s="488">
        <v>23854741979</v>
      </c>
    </row>
    <row r="25" spans="1:9" x14ac:dyDescent="0.5">
      <c r="A25" s="488" t="s">
        <v>135</v>
      </c>
      <c r="B25" s="488">
        <v>235856</v>
      </c>
      <c r="C25" s="488">
        <v>1871273391</v>
      </c>
      <c r="D25" s="488">
        <v>-121660332211</v>
      </c>
      <c r="E25" s="488">
        <v>123531605602</v>
      </c>
      <c r="F25" s="488">
        <v>235856</v>
      </c>
      <c r="G25" s="488">
        <v>1871273391</v>
      </c>
      <c r="H25" s="488">
        <v>1447246945</v>
      </c>
      <c r="I25" s="488">
        <v>424026446</v>
      </c>
    </row>
    <row r="26" spans="1:9" x14ac:dyDescent="0.5">
      <c r="A26" s="488" t="s">
        <v>151</v>
      </c>
      <c r="B26" s="488">
        <v>0</v>
      </c>
      <c r="C26" s="488">
        <v>0</v>
      </c>
      <c r="D26" s="488">
        <v>168024613170</v>
      </c>
      <c r="E26" s="488">
        <v>-168024613170</v>
      </c>
      <c r="F26" s="488">
        <v>0</v>
      </c>
      <c r="G26" s="488">
        <v>0</v>
      </c>
      <c r="H26" s="488">
        <v>0</v>
      </c>
      <c r="I26" s="488">
        <v>0</v>
      </c>
    </row>
    <row r="27" spans="1:9" x14ac:dyDescent="0.5">
      <c r="A27" s="488" t="s">
        <v>188</v>
      </c>
      <c r="B27" s="488">
        <v>146000000</v>
      </c>
      <c r="C27" s="488">
        <v>3000653101000</v>
      </c>
      <c r="D27" s="488">
        <v>2921842173250</v>
      </c>
      <c r="E27" s="488">
        <v>78810927750</v>
      </c>
      <c r="F27" s="488">
        <v>146000000</v>
      </c>
      <c r="G27" s="488">
        <v>3000653101000</v>
      </c>
      <c r="H27" s="488">
        <v>2792961524877</v>
      </c>
      <c r="I27" s="488">
        <v>207691576123</v>
      </c>
    </row>
    <row r="28" spans="1:9" x14ac:dyDescent="0.5">
      <c r="A28" s="488" t="s">
        <v>186</v>
      </c>
      <c r="B28" s="488">
        <v>60000000</v>
      </c>
      <c r="C28" s="488">
        <v>1070844980250</v>
      </c>
      <c r="D28" s="488">
        <v>1052595155990</v>
      </c>
      <c r="E28" s="488">
        <v>18249824260</v>
      </c>
      <c r="F28" s="488">
        <v>60000000</v>
      </c>
      <c r="G28" s="488">
        <v>1070844980250</v>
      </c>
      <c r="H28" s="488">
        <v>1002729620240</v>
      </c>
      <c r="I28" s="488">
        <v>68115360010</v>
      </c>
    </row>
    <row r="29" spans="1:9" x14ac:dyDescent="0.5">
      <c r="A29" s="488" t="s">
        <v>235</v>
      </c>
      <c r="B29" s="488">
        <v>85000</v>
      </c>
      <c r="C29" s="488">
        <v>76812320664</v>
      </c>
      <c r="D29" s="488">
        <v>76812320664</v>
      </c>
      <c r="E29" s="488">
        <v>0</v>
      </c>
      <c r="F29" s="488">
        <v>85000</v>
      </c>
      <c r="G29" s="488">
        <v>76812320664</v>
      </c>
      <c r="H29" s="488">
        <v>80905060945</v>
      </c>
      <c r="I29" s="488">
        <v>-4092740281</v>
      </c>
    </row>
    <row r="30" spans="1:9" x14ac:dyDescent="0.5">
      <c r="A30" s="488" t="s">
        <v>218</v>
      </c>
      <c r="B30" s="488">
        <v>10000</v>
      </c>
      <c r="C30" s="488">
        <v>8093637855</v>
      </c>
      <c r="D30" s="488">
        <v>8093637855</v>
      </c>
      <c r="E30" s="488">
        <v>0</v>
      </c>
      <c r="F30" s="488">
        <v>10000</v>
      </c>
      <c r="G30" s="488">
        <v>8093637855</v>
      </c>
      <c r="H30" s="488">
        <v>8230717946</v>
      </c>
      <c r="I30" s="488">
        <v>-137080091</v>
      </c>
    </row>
    <row r="31" spans="1:9" x14ac:dyDescent="0.5">
      <c r="A31" s="488" t="s">
        <v>202</v>
      </c>
      <c r="B31" s="488">
        <v>15000</v>
      </c>
      <c r="C31" s="488">
        <v>13961320699</v>
      </c>
      <c r="D31" s="488">
        <v>13961320699</v>
      </c>
      <c r="E31" s="488">
        <v>0</v>
      </c>
      <c r="F31" s="488">
        <v>15000</v>
      </c>
      <c r="G31" s="488">
        <v>13961320699</v>
      </c>
      <c r="H31" s="488">
        <v>14311314488</v>
      </c>
      <c r="I31" s="488">
        <v>-349993789</v>
      </c>
    </row>
    <row r="32" spans="1:9" x14ac:dyDescent="0.5">
      <c r="A32" s="488" t="s">
        <v>214</v>
      </c>
      <c r="B32" s="488">
        <v>4500</v>
      </c>
      <c r="C32" s="488">
        <v>4361835375</v>
      </c>
      <c r="D32" s="488">
        <v>4361835375</v>
      </c>
      <c r="E32" s="488">
        <v>0</v>
      </c>
      <c r="F32" s="488">
        <v>4500</v>
      </c>
      <c r="G32" s="488">
        <v>4361835375</v>
      </c>
      <c r="H32" s="488">
        <v>4278099375</v>
      </c>
      <c r="I32" s="488">
        <v>83736000</v>
      </c>
    </row>
    <row r="33" spans="1:9" x14ac:dyDescent="0.5">
      <c r="A33" s="488" t="s">
        <v>212</v>
      </c>
      <c r="B33" s="488">
        <v>5000</v>
      </c>
      <c r="C33" s="488">
        <v>4996375000</v>
      </c>
      <c r="D33" s="488">
        <v>4996375000</v>
      </c>
      <c r="E33" s="488">
        <v>0</v>
      </c>
      <c r="F33" s="488">
        <v>5000</v>
      </c>
      <c r="G33" s="488">
        <v>4996375000</v>
      </c>
      <c r="H33" s="488">
        <v>4778461875</v>
      </c>
      <c r="I33" s="488">
        <v>217913125</v>
      </c>
    </row>
    <row r="34" spans="1:9" x14ac:dyDescent="0.5">
      <c r="A34" s="488" t="s">
        <v>232</v>
      </c>
      <c r="B34" s="488">
        <v>2400</v>
      </c>
      <c r="C34" s="488">
        <v>2232780060</v>
      </c>
      <c r="D34" s="488">
        <v>2232780060</v>
      </c>
      <c r="E34" s="488">
        <v>0</v>
      </c>
      <c r="F34" s="488">
        <v>2400</v>
      </c>
      <c r="G34" s="488">
        <v>2232780060</v>
      </c>
      <c r="H34" s="488">
        <v>2233618200</v>
      </c>
      <c r="I34" s="488">
        <v>-838140</v>
      </c>
    </row>
    <row r="35" spans="1:9" x14ac:dyDescent="0.5">
      <c r="A35" s="488" t="s">
        <v>211</v>
      </c>
      <c r="B35" s="488">
        <v>10000</v>
      </c>
      <c r="C35" s="488">
        <v>8343946250</v>
      </c>
      <c r="D35" s="488">
        <v>8343946250</v>
      </c>
      <c r="E35" s="488">
        <v>0</v>
      </c>
      <c r="F35" s="488">
        <v>10000</v>
      </c>
      <c r="G35" s="488">
        <v>8343946250</v>
      </c>
      <c r="H35" s="488">
        <v>8493837500</v>
      </c>
      <c r="I35" s="488">
        <v>-149891250</v>
      </c>
    </row>
    <row r="36" spans="1:9" x14ac:dyDescent="0.5">
      <c r="A36" s="488" t="s">
        <v>219</v>
      </c>
      <c r="B36" s="488">
        <v>17914</v>
      </c>
      <c r="C36" s="488">
        <v>16200416177</v>
      </c>
      <c r="D36" s="488">
        <v>16200416177</v>
      </c>
      <c r="E36" s="488">
        <v>0</v>
      </c>
      <c r="F36" s="488">
        <v>17914</v>
      </c>
      <c r="G36" s="488">
        <v>16200416177</v>
      </c>
      <c r="H36" s="488">
        <v>16639820989</v>
      </c>
      <c r="I36" s="488">
        <v>-439404812</v>
      </c>
    </row>
    <row r="37" spans="1:9" x14ac:dyDescent="0.5">
      <c r="A37" s="488" t="s">
        <v>431</v>
      </c>
      <c r="B37" s="488">
        <v>6665380</v>
      </c>
      <c r="C37" s="488">
        <v>33234968413</v>
      </c>
      <c r="D37" s="488">
        <v>30104620687</v>
      </c>
      <c r="E37" s="488">
        <v>3130347726</v>
      </c>
      <c r="F37" s="488">
        <v>6665380</v>
      </c>
      <c r="G37" s="488">
        <v>33234968413</v>
      </c>
      <c r="H37" s="488">
        <v>28293015193</v>
      </c>
      <c r="I37" s="488">
        <v>4941953220</v>
      </c>
    </row>
    <row r="38" spans="1:9" x14ac:dyDescent="0.5">
      <c r="A38" s="488" t="s">
        <v>176</v>
      </c>
      <c r="B38" s="488">
        <v>150580000</v>
      </c>
      <c r="C38" s="488">
        <v>10277811059111</v>
      </c>
      <c r="D38" s="488">
        <v>10138876079408</v>
      </c>
      <c r="E38" s="488">
        <v>138934979703</v>
      </c>
      <c r="F38" s="488">
        <v>150580000</v>
      </c>
      <c r="G38" s="488">
        <v>10277811059111</v>
      </c>
      <c r="H38" s="488">
        <v>10004295436212</v>
      </c>
      <c r="I38" s="488">
        <v>273515622899</v>
      </c>
    </row>
    <row r="39" spans="1:9" x14ac:dyDescent="0.5">
      <c r="A39" s="488" t="s">
        <v>121</v>
      </c>
      <c r="B39" s="488">
        <v>160000000</v>
      </c>
      <c r="C39" s="488">
        <v>1621002035000</v>
      </c>
      <c r="D39" s="488">
        <v>1621961681000</v>
      </c>
      <c r="E39" s="488">
        <v>-959646000</v>
      </c>
      <c r="F39" s="488">
        <v>160000000</v>
      </c>
      <c r="G39" s="488">
        <v>1621002035000</v>
      </c>
      <c r="H39" s="488">
        <v>1626007930762</v>
      </c>
      <c r="I39" s="488">
        <v>-5005895762</v>
      </c>
    </row>
    <row r="40" spans="1:9" x14ac:dyDescent="0.5">
      <c r="A40" s="488" t="s">
        <v>184</v>
      </c>
      <c r="B40" s="488">
        <v>61883045</v>
      </c>
      <c r="C40" s="488">
        <v>1081791864805</v>
      </c>
      <c r="D40" s="488">
        <v>1159344848895</v>
      </c>
      <c r="E40" s="488">
        <v>-77552984090</v>
      </c>
      <c r="F40" s="488">
        <v>61883045</v>
      </c>
      <c r="G40" s="488">
        <v>1081791864805</v>
      </c>
      <c r="H40" s="488">
        <v>1058409738452</v>
      </c>
      <c r="I40" s="488">
        <v>23382126353</v>
      </c>
    </row>
    <row r="41" spans="1:9" x14ac:dyDescent="0.5">
      <c r="A41" s="488" t="s">
        <v>122</v>
      </c>
      <c r="B41" s="488">
        <v>73259789</v>
      </c>
      <c r="C41" s="488">
        <v>846277941576</v>
      </c>
      <c r="D41" s="488">
        <v>858608853859</v>
      </c>
      <c r="E41" s="488">
        <v>-12330912283</v>
      </c>
      <c r="F41" s="488">
        <v>73259789</v>
      </c>
      <c r="G41" s="488">
        <v>846277941576</v>
      </c>
      <c r="H41" s="488">
        <v>769354576348</v>
      </c>
      <c r="I41" s="488">
        <v>76923365228</v>
      </c>
    </row>
    <row r="42" spans="1:9" x14ac:dyDescent="0.5">
      <c r="A42" s="488" t="s">
        <v>178</v>
      </c>
      <c r="B42" s="488">
        <v>6100000</v>
      </c>
      <c r="C42" s="488">
        <v>279026970849</v>
      </c>
      <c r="D42" s="488">
        <v>271801136359</v>
      </c>
      <c r="E42" s="488">
        <v>7225834490</v>
      </c>
      <c r="F42" s="488">
        <v>6100000</v>
      </c>
      <c r="G42" s="488">
        <v>279026970849</v>
      </c>
      <c r="H42" s="488">
        <v>203604217050</v>
      </c>
      <c r="I42" s="488">
        <v>75422753799</v>
      </c>
    </row>
    <row r="43" spans="1:9" x14ac:dyDescent="0.5">
      <c r="A43" s="488" t="s">
        <v>196</v>
      </c>
      <c r="B43" s="488">
        <v>0</v>
      </c>
      <c r="C43" s="488">
        <v>-223407258</v>
      </c>
      <c r="D43" s="488">
        <v>-223407258</v>
      </c>
      <c r="E43" s="488">
        <v>0</v>
      </c>
      <c r="F43" s="488">
        <v>0</v>
      </c>
      <c r="G43" s="488">
        <v>-223407258</v>
      </c>
      <c r="H43" s="488">
        <v>-223407258</v>
      </c>
      <c r="I43" s="488">
        <v>0</v>
      </c>
    </row>
    <row r="44" spans="1:9" x14ac:dyDescent="0.5">
      <c r="A44" s="488" t="s">
        <v>177</v>
      </c>
      <c r="B44" s="488">
        <v>161272000</v>
      </c>
      <c r="C44" s="488">
        <v>4475743496763</v>
      </c>
      <c r="D44" s="488">
        <v>4970014968098</v>
      </c>
      <c r="E44" s="488">
        <v>-494271471335</v>
      </c>
      <c r="F44" s="488">
        <v>161272000</v>
      </c>
      <c r="G44" s="488">
        <v>4475743496763</v>
      </c>
      <c r="H44" s="488">
        <v>3766960739805</v>
      </c>
      <c r="I44" s="488">
        <v>708782756958</v>
      </c>
    </row>
    <row r="45" spans="1:9" x14ac:dyDescent="0.5">
      <c r="A45" s="488" t="s">
        <v>185</v>
      </c>
      <c r="B45" s="488">
        <v>101250000</v>
      </c>
      <c r="C45" s="488">
        <v>3701144699437</v>
      </c>
      <c r="D45" s="488">
        <v>3851041003467</v>
      </c>
      <c r="E45" s="488">
        <v>-149896304030</v>
      </c>
      <c r="F45" s="488">
        <v>101250000</v>
      </c>
      <c r="G45" s="488">
        <v>3701144699437</v>
      </c>
      <c r="H45" s="488">
        <v>3042710965029</v>
      </c>
      <c r="I45" s="488">
        <v>658433734408</v>
      </c>
    </row>
    <row r="46" spans="1:9" x14ac:dyDescent="0.5">
      <c r="A46" s="488" t="s">
        <v>170</v>
      </c>
      <c r="B46" s="488">
        <v>59876885</v>
      </c>
      <c r="C46" s="488">
        <v>30146912736639</v>
      </c>
      <c r="D46" s="488">
        <v>26237318212179</v>
      </c>
      <c r="E46" s="488">
        <v>3909594524460</v>
      </c>
      <c r="F46" s="488">
        <v>59876885</v>
      </c>
      <c r="G46" s="488">
        <v>30146912736639</v>
      </c>
      <c r="H46" s="488">
        <v>14476509566864</v>
      </c>
      <c r="I46" s="488">
        <v>15670403169775</v>
      </c>
    </row>
    <row r="47" spans="1:9" x14ac:dyDescent="0.5">
      <c r="A47" s="488" t="s">
        <v>183</v>
      </c>
      <c r="B47" s="488">
        <v>0</v>
      </c>
      <c r="C47" s="488">
        <v>0</v>
      </c>
      <c r="D47" s="488">
        <v>5407657604</v>
      </c>
      <c r="E47" s="488">
        <v>-5407657604</v>
      </c>
      <c r="F47" s="488">
        <v>0</v>
      </c>
      <c r="G47" s="488">
        <v>0</v>
      </c>
      <c r="H47" s="488">
        <v>0</v>
      </c>
      <c r="I47" s="488">
        <v>0</v>
      </c>
    </row>
    <row r="48" spans="1:9" x14ac:dyDescent="0.5">
      <c r="A48" s="488" t="s">
        <v>174</v>
      </c>
      <c r="B48" s="488">
        <v>22858781</v>
      </c>
      <c r="C48" s="488">
        <v>34053837317051</v>
      </c>
      <c r="D48" s="488">
        <v>30320874610265</v>
      </c>
      <c r="E48" s="488">
        <v>3732962706786</v>
      </c>
      <c r="F48" s="488">
        <v>22858781</v>
      </c>
      <c r="G48" s="488">
        <v>34053837317051</v>
      </c>
      <c r="H48" s="488">
        <v>16864668582516</v>
      </c>
      <c r="I48" s="488">
        <v>17189168734535</v>
      </c>
    </row>
    <row r="49" spans="1:9" x14ac:dyDescent="0.5">
      <c r="A49" s="488" t="s">
        <v>175</v>
      </c>
      <c r="B49" s="488">
        <v>126100000</v>
      </c>
      <c r="C49" s="488">
        <v>3913330926904</v>
      </c>
      <c r="D49" s="488">
        <v>3883841538946</v>
      </c>
      <c r="E49" s="488">
        <v>29489387958</v>
      </c>
      <c r="F49" s="488">
        <v>126100000</v>
      </c>
      <c r="G49" s="488">
        <v>3913330926904</v>
      </c>
      <c r="H49" s="488">
        <v>3515869182897</v>
      </c>
      <c r="I49" s="488">
        <v>397461744007</v>
      </c>
    </row>
    <row r="50" spans="1:9" x14ac:dyDescent="0.5">
      <c r="A50" s="488" t="s">
        <v>180</v>
      </c>
      <c r="B50" s="488">
        <v>157853078</v>
      </c>
      <c r="C50" s="488">
        <v>4523505529044</v>
      </c>
      <c r="D50" s="488">
        <v>4412642427613</v>
      </c>
      <c r="E50" s="488">
        <v>110863101431</v>
      </c>
      <c r="F50" s="488">
        <v>157853078</v>
      </c>
      <c r="G50" s="488">
        <v>4523505529044</v>
      </c>
      <c r="H50" s="488">
        <v>4360829786668</v>
      </c>
      <c r="I50" s="488">
        <v>162675742376</v>
      </c>
    </row>
    <row r="51" spans="1:9" x14ac:dyDescent="0.5">
      <c r="A51" s="488" t="s">
        <v>173</v>
      </c>
      <c r="B51" s="488">
        <v>20864373</v>
      </c>
      <c r="C51" s="488">
        <v>2845022981344</v>
      </c>
      <c r="D51" s="488">
        <v>2893584373374</v>
      </c>
      <c r="E51" s="488">
        <v>-48561392030</v>
      </c>
      <c r="F51" s="488">
        <v>20864373</v>
      </c>
      <c r="G51" s="488">
        <v>2845022981344</v>
      </c>
      <c r="H51" s="488">
        <v>2765792791271</v>
      </c>
      <c r="I51" s="488">
        <v>79230190073</v>
      </c>
    </row>
    <row r="52" spans="1:9" x14ac:dyDescent="0.5">
      <c r="A52" s="488" t="s">
        <v>172</v>
      </c>
      <c r="B52" s="488">
        <v>3435000</v>
      </c>
      <c r="C52" s="488">
        <v>136693490681</v>
      </c>
      <c r="D52" s="488">
        <v>148424709462</v>
      </c>
      <c r="E52" s="488">
        <v>-11731218781</v>
      </c>
      <c r="F52" s="488">
        <v>3435000</v>
      </c>
      <c r="G52" s="488">
        <v>136693490681</v>
      </c>
      <c r="H52" s="488">
        <v>124985396311</v>
      </c>
      <c r="I52" s="488">
        <v>11708094370</v>
      </c>
    </row>
    <row r="53" spans="1:9" x14ac:dyDescent="0.5">
      <c r="A53" s="488" t="s">
        <v>182</v>
      </c>
      <c r="B53" s="488">
        <v>30000000</v>
      </c>
      <c r="C53" s="488">
        <v>537311793187</v>
      </c>
      <c r="D53" s="488">
        <v>523216992562</v>
      </c>
      <c r="E53" s="488">
        <v>14094800625</v>
      </c>
      <c r="F53" s="488">
        <v>30000000</v>
      </c>
      <c r="G53" s="488">
        <v>537311793187</v>
      </c>
      <c r="H53" s="488">
        <v>488893602250</v>
      </c>
      <c r="I53" s="488">
        <v>48418190937</v>
      </c>
    </row>
    <row r="54" spans="1:9" x14ac:dyDescent="0.5">
      <c r="A54" s="488" t="s">
        <v>181</v>
      </c>
      <c r="B54" s="488">
        <v>137880000</v>
      </c>
      <c r="C54" s="488">
        <v>2325309225646</v>
      </c>
      <c r="D54" s="488">
        <v>2277067884863</v>
      </c>
      <c r="E54" s="488">
        <v>48241340783</v>
      </c>
      <c r="F54" s="488">
        <v>137880000</v>
      </c>
      <c r="G54" s="488">
        <v>2325309225646</v>
      </c>
      <c r="H54" s="488">
        <v>2234481958609</v>
      </c>
      <c r="I54" s="488">
        <v>90827267037</v>
      </c>
    </row>
    <row r="55" spans="1:9" x14ac:dyDescent="0.5">
      <c r="A55" s="488" t="s">
        <v>179</v>
      </c>
      <c r="B55" s="488">
        <v>112000000</v>
      </c>
      <c r="C55" s="488">
        <v>2075714298000</v>
      </c>
      <c r="D55" s="488">
        <v>2065613128538</v>
      </c>
      <c r="E55" s="488">
        <v>10101169462</v>
      </c>
      <c r="F55" s="488">
        <v>112000000</v>
      </c>
      <c r="G55" s="488">
        <v>2075714298000</v>
      </c>
      <c r="H55" s="488">
        <v>1565130673525</v>
      </c>
      <c r="I55" s="488">
        <v>510583624475</v>
      </c>
    </row>
    <row r="56" spans="1:9" x14ac:dyDescent="0.5">
      <c r="A56" s="488" t="s">
        <v>187</v>
      </c>
      <c r="B56" s="488">
        <v>71067335</v>
      </c>
      <c r="C56" s="488">
        <v>1525587629021</v>
      </c>
      <c r="D56" s="488">
        <v>1519327500912</v>
      </c>
      <c r="E56" s="488">
        <v>6260128109</v>
      </c>
      <c r="F56" s="488">
        <v>71067335</v>
      </c>
      <c r="G56" s="488">
        <v>1525587629021</v>
      </c>
      <c r="H56" s="488">
        <v>1510660559127</v>
      </c>
      <c r="I56" s="488">
        <v>14927069894</v>
      </c>
    </row>
    <row r="57" spans="1:9" x14ac:dyDescent="0.5">
      <c r="A57" s="488" t="s">
        <v>189</v>
      </c>
      <c r="B57" s="488">
        <v>980000</v>
      </c>
      <c r="C57" s="488">
        <v>9405293436</v>
      </c>
      <c r="D57" s="488">
        <v>8520129949</v>
      </c>
      <c r="E57" s="488">
        <v>885163487</v>
      </c>
      <c r="F57" s="488">
        <v>980000</v>
      </c>
      <c r="G57" s="488">
        <v>9405293436</v>
      </c>
      <c r="H57" s="488">
        <v>7952006114</v>
      </c>
      <c r="I57" s="488">
        <v>1453287322</v>
      </c>
    </row>
    <row r="58" spans="1:9" x14ac:dyDescent="0.5">
      <c r="A58" s="488" t="s">
        <v>123</v>
      </c>
      <c r="B58" s="488">
        <v>0</v>
      </c>
      <c r="C58" s="488">
        <v>0</v>
      </c>
      <c r="D58" s="488">
        <v>7941613779</v>
      </c>
      <c r="E58" s="488">
        <v>-7941613779</v>
      </c>
      <c r="F58" s="488">
        <v>0</v>
      </c>
      <c r="G58" s="488">
        <v>0</v>
      </c>
      <c r="H58" s="488">
        <v>0</v>
      </c>
      <c r="I58" s="488">
        <v>0</v>
      </c>
    </row>
    <row r="59" spans="1:9" x14ac:dyDescent="0.5">
      <c r="A59" s="488" t="s">
        <v>147</v>
      </c>
      <c r="B59" s="488">
        <v>45985267</v>
      </c>
      <c r="C59" s="488">
        <v>83124125619</v>
      </c>
      <c r="D59" s="488">
        <v>71045890975</v>
      </c>
      <c r="E59" s="488">
        <v>12078234644</v>
      </c>
      <c r="F59" s="488">
        <v>45985267</v>
      </c>
      <c r="G59" s="488">
        <v>83124125619</v>
      </c>
      <c r="H59" s="488">
        <v>70203173759</v>
      </c>
      <c r="I59" s="488">
        <v>12920951860</v>
      </c>
    </row>
    <row r="60" spans="1:9" x14ac:dyDescent="0.5">
      <c r="A60" s="488" t="s">
        <v>156</v>
      </c>
      <c r="B60" s="488">
        <v>190509788</v>
      </c>
      <c r="C60" s="488">
        <v>367404451083</v>
      </c>
      <c r="D60" s="488">
        <v>383014381129</v>
      </c>
      <c r="E60" s="488">
        <v>-15609930046</v>
      </c>
      <c r="F60" s="488">
        <v>190509788</v>
      </c>
      <c r="G60" s="488">
        <v>367404451083</v>
      </c>
      <c r="H60" s="488">
        <v>331731663949</v>
      </c>
      <c r="I60" s="488">
        <v>35672787134</v>
      </c>
    </row>
    <row r="61" spans="1:9" x14ac:dyDescent="0.5">
      <c r="A61" s="488" t="s">
        <v>432</v>
      </c>
      <c r="B61" s="488">
        <v>0</v>
      </c>
      <c r="C61" s="488">
        <v>0</v>
      </c>
      <c r="D61" s="488">
        <v>0</v>
      </c>
      <c r="E61" s="488">
        <v>0</v>
      </c>
      <c r="F61" s="488">
        <v>0</v>
      </c>
      <c r="G61" s="488">
        <v>0</v>
      </c>
      <c r="H61" s="488">
        <v>75324662880</v>
      </c>
      <c r="I61" s="488">
        <v>-75324662880</v>
      </c>
    </row>
    <row r="62" spans="1:9" x14ac:dyDescent="0.5">
      <c r="A62" s="488" t="s">
        <v>433</v>
      </c>
      <c r="B62" s="488">
        <v>0</v>
      </c>
      <c r="C62" s="488">
        <v>0</v>
      </c>
      <c r="D62" s="488">
        <v>0</v>
      </c>
      <c r="E62" s="488">
        <v>0</v>
      </c>
      <c r="F62" s="488">
        <v>0</v>
      </c>
      <c r="G62" s="488">
        <v>0</v>
      </c>
      <c r="H62" s="488">
        <v>-43809490</v>
      </c>
      <c r="I62" s="488">
        <v>43809490</v>
      </c>
    </row>
    <row r="63" spans="1:9" x14ac:dyDescent="0.5">
      <c r="A63" s="488" t="s">
        <v>434</v>
      </c>
      <c r="B63" s="488">
        <v>0</v>
      </c>
      <c r="C63" s="488">
        <v>0</v>
      </c>
      <c r="D63" s="488">
        <v>0</v>
      </c>
      <c r="E63" s="488">
        <v>0</v>
      </c>
      <c r="F63" s="488">
        <v>0</v>
      </c>
      <c r="G63" s="488">
        <v>0</v>
      </c>
      <c r="H63" s="488">
        <v>46016896368</v>
      </c>
      <c r="I63" s="488">
        <v>-46016896368</v>
      </c>
    </row>
    <row r="64" spans="1:9" x14ac:dyDescent="0.5">
      <c r="A64" s="488" t="s">
        <v>435</v>
      </c>
      <c r="B64" s="488">
        <v>-500</v>
      </c>
      <c r="C64" s="488">
        <v>0</v>
      </c>
      <c r="D64" s="488">
        <v>0</v>
      </c>
      <c r="E64" s="488">
        <v>0</v>
      </c>
      <c r="F64" s="488">
        <v>-500</v>
      </c>
      <c r="G64" s="488">
        <v>0</v>
      </c>
      <c r="H64" s="488">
        <v>212322340049</v>
      </c>
      <c r="I64" s="488">
        <v>-212322340049</v>
      </c>
    </row>
    <row r="65" spans="1:9" x14ac:dyDescent="0.5">
      <c r="A65" s="488" t="s">
        <v>436</v>
      </c>
      <c r="B65" s="488">
        <v>0</v>
      </c>
      <c r="C65" s="488">
        <v>0</v>
      </c>
      <c r="D65" s="488">
        <v>0</v>
      </c>
      <c r="E65" s="488">
        <v>0</v>
      </c>
      <c r="F65" s="488">
        <v>0</v>
      </c>
      <c r="G65" s="488">
        <v>0</v>
      </c>
      <c r="H65" s="488">
        <v>39565112862</v>
      </c>
      <c r="I65" s="488">
        <v>-39565112862</v>
      </c>
    </row>
    <row r="66" spans="1:9" x14ac:dyDescent="0.5">
      <c r="A66" s="488" t="s">
        <v>437</v>
      </c>
      <c r="B66" s="488">
        <v>0</v>
      </c>
      <c r="C66" s="488">
        <v>0</v>
      </c>
      <c r="D66" s="488">
        <v>0</v>
      </c>
      <c r="E66" s="488">
        <v>0</v>
      </c>
      <c r="F66" s="488">
        <v>0</v>
      </c>
      <c r="G66" s="488">
        <v>0</v>
      </c>
      <c r="H66" s="488">
        <v>24198029000</v>
      </c>
      <c r="I66" s="488">
        <v>-24198029000</v>
      </c>
    </row>
    <row r="67" spans="1:9" x14ac:dyDescent="0.5">
      <c r="A67" s="488" t="s">
        <v>438</v>
      </c>
      <c r="B67" s="488">
        <v>0</v>
      </c>
      <c r="C67" s="488">
        <v>0</v>
      </c>
      <c r="D67" s="488">
        <v>0</v>
      </c>
      <c r="E67" s="488">
        <v>0</v>
      </c>
      <c r="F67" s="488">
        <v>0</v>
      </c>
      <c r="G67" s="488">
        <v>0</v>
      </c>
      <c r="H67" s="488">
        <v>374594000</v>
      </c>
      <c r="I67" s="488">
        <v>-374594000</v>
      </c>
    </row>
    <row r="68" spans="1:9" x14ac:dyDescent="0.5">
      <c r="A68" s="488" t="s">
        <v>439</v>
      </c>
      <c r="B68" s="488">
        <v>-250</v>
      </c>
      <c r="C68" s="488">
        <v>0</v>
      </c>
      <c r="D68" s="488">
        <v>0</v>
      </c>
      <c r="E68" s="488">
        <v>0</v>
      </c>
      <c r="F68" s="488">
        <v>-250</v>
      </c>
      <c r="G68" s="488">
        <v>0</v>
      </c>
      <c r="H68" s="488">
        <v>10278847160</v>
      </c>
      <c r="I68" s="488">
        <v>-10278847160</v>
      </c>
    </row>
    <row r="69" spans="1:9" x14ac:dyDescent="0.5">
      <c r="A69" s="488" t="s">
        <v>440</v>
      </c>
      <c r="B69" s="488">
        <v>0</v>
      </c>
      <c r="C69" s="488">
        <v>0</v>
      </c>
      <c r="D69" s="488">
        <v>0</v>
      </c>
      <c r="E69" s="488">
        <v>0</v>
      </c>
      <c r="F69" s="488">
        <v>0</v>
      </c>
      <c r="G69" s="488">
        <v>0</v>
      </c>
      <c r="H69" s="488">
        <v>12413874440</v>
      </c>
      <c r="I69" s="488">
        <v>-12413874440</v>
      </c>
    </row>
    <row r="70" spans="1:9" x14ac:dyDescent="0.5">
      <c r="A70" s="488" t="s">
        <v>441</v>
      </c>
      <c r="B70" s="488">
        <v>0</v>
      </c>
      <c r="C70" s="488">
        <v>0</v>
      </c>
      <c r="D70" s="488">
        <v>0</v>
      </c>
      <c r="E70" s="488">
        <v>0</v>
      </c>
      <c r="F70" s="488">
        <v>0</v>
      </c>
      <c r="G70" s="488">
        <v>0</v>
      </c>
      <c r="H70" s="488">
        <v>33647101810</v>
      </c>
      <c r="I70" s="488">
        <v>-33647101810</v>
      </c>
    </row>
    <row r="71" spans="1:9" x14ac:dyDescent="0.5">
      <c r="A71" s="488" t="s">
        <v>442</v>
      </c>
      <c r="B71" s="488">
        <v>0</v>
      </c>
      <c r="C71" s="488">
        <v>0</v>
      </c>
      <c r="D71" s="488">
        <v>0</v>
      </c>
      <c r="E71" s="488">
        <v>0</v>
      </c>
      <c r="F71" s="488">
        <v>0</v>
      </c>
      <c r="G71" s="488">
        <v>0</v>
      </c>
      <c r="H71" s="488">
        <v>3346268000</v>
      </c>
      <c r="I71" s="488">
        <v>-3346268000</v>
      </c>
    </row>
    <row r="72" spans="1:9" x14ac:dyDescent="0.5">
      <c r="A72" s="488" t="s">
        <v>443</v>
      </c>
      <c r="B72" s="488">
        <v>0</v>
      </c>
      <c r="C72" s="488">
        <v>0</v>
      </c>
      <c r="D72" s="488">
        <v>0</v>
      </c>
      <c r="E72" s="488">
        <v>0</v>
      </c>
      <c r="F72" s="488">
        <v>0</v>
      </c>
      <c r="G72" s="488">
        <v>0</v>
      </c>
      <c r="H72" s="488">
        <v>24424589730</v>
      </c>
      <c r="I72" s="488">
        <v>-24424589730</v>
      </c>
    </row>
    <row r="73" spans="1:9" x14ac:dyDescent="0.5">
      <c r="A73" s="488" t="s">
        <v>444</v>
      </c>
      <c r="B73" s="488">
        <v>0</v>
      </c>
      <c r="C73" s="488">
        <v>0</v>
      </c>
      <c r="D73" s="488">
        <v>0</v>
      </c>
      <c r="E73" s="488">
        <v>0</v>
      </c>
      <c r="F73" s="488">
        <v>0</v>
      </c>
      <c r="G73" s="488">
        <v>0</v>
      </c>
      <c r="H73" s="488">
        <v>2064558280</v>
      </c>
      <c r="I73" s="488">
        <v>-2064558280</v>
      </c>
    </row>
    <row r="74" spans="1:9" x14ac:dyDescent="0.5">
      <c r="A74" s="488" t="s">
        <v>445</v>
      </c>
      <c r="B74" s="488">
        <v>0</v>
      </c>
      <c r="C74" s="488">
        <v>0</v>
      </c>
      <c r="D74" s="488">
        <v>0</v>
      </c>
      <c r="E74" s="488">
        <v>0</v>
      </c>
      <c r="F74" s="488">
        <v>0</v>
      </c>
      <c r="G74" s="488">
        <v>0</v>
      </c>
      <c r="H74" s="488">
        <v>12677676500</v>
      </c>
      <c r="I74" s="488">
        <v>-12677676500</v>
      </c>
    </row>
    <row r="75" spans="1:9" x14ac:dyDescent="0.5">
      <c r="A75" s="488" t="s">
        <v>446</v>
      </c>
      <c r="B75" s="488">
        <v>-2</v>
      </c>
      <c r="C75" s="488">
        <v>-4787337</v>
      </c>
      <c r="D75" s="488">
        <v>-4599253</v>
      </c>
      <c r="E75" s="488">
        <v>-188084</v>
      </c>
      <c r="F75" s="488">
        <v>-2</v>
      </c>
      <c r="G75" s="488">
        <v>-4787337</v>
      </c>
      <c r="H75" s="488">
        <v>-4599253</v>
      </c>
      <c r="I75" s="488">
        <v>-188084</v>
      </c>
    </row>
    <row r="76" spans="1:9" x14ac:dyDescent="0.5">
      <c r="A76" s="488" t="s">
        <v>447</v>
      </c>
      <c r="B76" s="488">
        <v>-197</v>
      </c>
      <c r="C76" s="488">
        <v>-406193732</v>
      </c>
      <c r="D76" s="488">
        <v>-408921286</v>
      </c>
      <c r="E76" s="488">
        <v>2727554</v>
      </c>
      <c r="F76" s="488">
        <v>-197</v>
      </c>
      <c r="G76" s="488">
        <v>-406193732</v>
      </c>
      <c r="H76" s="488">
        <v>-383971393</v>
      </c>
      <c r="I76" s="488">
        <v>-22222339</v>
      </c>
    </row>
    <row r="77" spans="1:9" x14ac:dyDescent="0.5">
      <c r="A77" s="488" t="s">
        <v>448</v>
      </c>
      <c r="B77" s="488">
        <v>-443</v>
      </c>
      <c r="C77" s="488">
        <v>-876747864</v>
      </c>
      <c r="D77" s="488">
        <v>-759078854</v>
      </c>
      <c r="E77" s="488">
        <v>-117669010</v>
      </c>
      <c r="F77" s="488">
        <v>-443</v>
      </c>
      <c r="G77" s="488">
        <v>-876747864</v>
      </c>
      <c r="H77" s="488">
        <v>-772221484</v>
      </c>
      <c r="I77" s="488">
        <v>-104526380</v>
      </c>
    </row>
    <row r="78" spans="1:9" x14ac:dyDescent="0.5">
      <c r="A78" s="488" t="s">
        <v>449</v>
      </c>
      <c r="B78" s="488">
        <v>-233</v>
      </c>
      <c r="C78" s="488">
        <v>-404601583</v>
      </c>
      <c r="D78" s="488">
        <v>-329334646</v>
      </c>
      <c r="E78" s="488">
        <v>-75266937</v>
      </c>
      <c r="F78" s="488">
        <v>-233</v>
      </c>
      <c r="G78" s="488">
        <v>-404601583</v>
      </c>
      <c r="H78" s="488">
        <v>-371352322</v>
      </c>
      <c r="I78" s="488">
        <v>-33249261</v>
      </c>
    </row>
    <row r="79" spans="1:9" x14ac:dyDescent="0.5">
      <c r="A79" s="488" t="s">
        <v>450</v>
      </c>
      <c r="B79" s="488">
        <v>-116</v>
      </c>
      <c r="C79" s="488">
        <v>-176293968</v>
      </c>
      <c r="D79" s="488">
        <v>-140297810</v>
      </c>
      <c r="E79" s="488">
        <v>-35996158</v>
      </c>
      <c r="F79" s="488">
        <v>-116</v>
      </c>
      <c r="G79" s="488">
        <v>-176293968</v>
      </c>
      <c r="H79" s="488">
        <v>-151028125</v>
      </c>
      <c r="I79" s="488">
        <v>-25265843</v>
      </c>
    </row>
    <row r="80" spans="1:9" x14ac:dyDescent="0.5">
      <c r="A80" s="488" t="s">
        <v>451</v>
      </c>
      <c r="B80" s="488">
        <v>-106</v>
      </c>
      <c r="C80" s="488">
        <v>-139937429</v>
      </c>
      <c r="D80" s="488">
        <v>-137570464</v>
      </c>
      <c r="E80" s="488">
        <v>-2366965</v>
      </c>
      <c r="F80" s="488">
        <v>-106</v>
      </c>
      <c r="G80" s="488">
        <v>-139937429</v>
      </c>
      <c r="H80" s="488">
        <v>-127380898</v>
      </c>
      <c r="I80" s="488">
        <v>-12556531</v>
      </c>
    </row>
    <row r="81" spans="1:9" x14ac:dyDescent="0.5">
      <c r="A81" s="488" t="s">
        <v>452</v>
      </c>
      <c r="B81" s="488">
        <v>-100</v>
      </c>
      <c r="C81" s="488">
        <v>-103459088</v>
      </c>
      <c r="D81" s="488">
        <v>-103877600</v>
      </c>
      <c r="E81" s="488">
        <v>418512</v>
      </c>
      <c r="F81" s="488">
        <v>-100</v>
      </c>
      <c r="G81" s="488">
        <v>-103459088</v>
      </c>
      <c r="H81" s="488">
        <v>-103877600</v>
      </c>
      <c r="I81" s="488">
        <v>418512</v>
      </c>
    </row>
    <row r="82" spans="1:9" x14ac:dyDescent="0.5">
      <c r="A82" s="488" t="s">
        <v>453</v>
      </c>
      <c r="B82" s="488">
        <v>-160</v>
      </c>
      <c r="C82" s="488">
        <v>-250676223</v>
      </c>
      <c r="D82" s="488">
        <v>-224778428</v>
      </c>
      <c r="E82" s="488">
        <v>-25897795</v>
      </c>
      <c r="F82" s="488">
        <v>-160</v>
      </c>
      <c r="G82" s="488">
        <v>-250676223</v>
      </c>
      <c r="H82" s="488">
        <v>-224778428</v>
      </c>
      <c r="I82" s="488">
        <v>-25897795</v>
      </c>
    </row>
    <row r="83" spans="1:9" x14ac:dyDescent="0.5">
      <c r="A83" s="488" t="s">
        <v>454</v>
      </c>
      <c r="B83" s="488">
        <v>-593</v>
      </c>
      <c r="C83" s="488">
        <v>-630257549</v>
      </c>
      <c r="D83" s="488">
        <v>-563502749</v>
      </c>
      <c r="E83" s="488">
        <v>-66754800</v>
      </c>
      <c r="F83" s="488">
        <v>-593</v>
      </c>
      <c r="G83" s="488">
        <v>-630257549</v>
      </c>
      <c r="H83" s="488">
        <v>-496080205</v>
      </c>
      <c r="I83" s="488">
        <v>-134177344</v>
      </c>
    </row>
    <row r="84" spans="1:9" x14ac:dyDescent="0.5">
      <c r="A84" s="488" t="s">
        <v>455</v>
      </c>
      <c r="B84" s="488">
        <v>-542</v>
      </c>
      <c r="C84" s="488">
        <v>-335376869</v>
      </c>
      <c r="D84" s="488">
        <v>-241620819</v>
      </c>
      <c r="E84" s="488">
        <v>-93756050</v>
      </c>
      <c r="F84" s="488">
        <v>-542</v>
      </c>
      <c r="G84" s="488">
        <v>-335376869</v>
      </c>
      <c r="H84" s="488">
        <v>-337825606</v>
      </c>
      <c r="I84" s="488">
        <v>2448737</v>
      </c>
    </row>
    <row r="85" spans="1:9" x14ac:dyDescent="0.5">
      <c r="A85" s="488" t="s">
        <v>456</v>
      </c>
      <c r="B85" s="488">
        <v>-200</v>
      </c>
      <c r="C85" s="488">
        <v>-48651791</v>
      </c>
      <c r="D85" s="488">
        <v>-59964000</v>
      </c>
      <c r="E85" s="488">
        <v>11312209</v>
      </c>
      <c r="F85" s="488">
        <v>-200</v>
      </c>
      <c r="G85" s="488">
        <v>-48651791</v>
      </c>
      <c r="H85" s="488">
        <v>-185113485</v>
      </c>
      <c r="I85" s="488">
        <v>136461694</v>
      </c>
    </row>
    <row r="86" spans="1:9" x14ac:dyDescent="0.5">
      <c r="A86" s="488" t="s">
        <v>457</v>
      </c>
      <c r="B86" s="488">
        <v>-19070</v>
      </c>
      <c r="C86" s="488">
        <v>-10847597573</v>
      </c>
      <c r="D86" s="488">
        <v>-8731297176</v>
      </c>
      <c r="E86" s="488">
        <v>-2116300397</v>
      </c>
      <c r="F86" s="488">
        <v>-19070</v>
      </c>
      <c r="G86" s="488">
        <v>-10847597573</v>
      </c>
      <c r="H86" s="488">
        <v>-8340450921</v>
      </c>
      <c r="I86" s="488">
        <v>-2507146652</v>
      </c>
    </row>
    <row r="87" spans="1:9" x14ac:dyDescent="0.5">
      <c r="A87" s="488" t="s">
        <v>458</v>
      </c>
      <c r="B87" s="488">
        <v>-25522</v>
      </c>
      <c r="C87" s="488">
        <v>-10093123500</v>
      </c>
      <c r="D87" s="488">
        <v>-8333774271</v>
      </c>
      <c r="E87" s="488">
        <v>-1759349229</v>
      </c>
      <c r="F87" s="488">
        <v>-25522</v>
      </c>
      <c r="G87" s="488">
        <v>-10093123500</v>
      </c>
      <c r="H87" s="488">
        <v>-15052326077</v>
      </c>
      <c r="I87" s="488">
        <v>4959202577</v>
      </c>
    </row>
    <row r="88" spans="1:9" x14ac:dyDescent="0.5">
      <c r="A88" s="488" t="s">
        <v>459</v>
      </c>
      <c r="B88" s="488">
        <v>-33478</v>
      </c>
      <c r="C88" s="488">
        <v>-8891473890</v>
      </c>
      <c r="D88" s="488">
        <v>-7506148994</v>
      </c>
      <c r="E88" s="488">
        <v>-1385324896</v>
      </c>
      <c r="F88" s="488">
        <v>-33478</v>
      </c>
      <c r="G88" s="488">
        <v>-8891473890</v>
      </c>
      <c r="H88" s="488">
        <v>-6482567051</v>
      </c>
      <c r="I88" s="488">
        <v>-2408906839</v>
      </c>
    </row>
    <row r="89" spans="1:9" x14ac:dyDescent="0.5">
      <c r="A89" s="488" t="s">
        <v>460</v>
      </c>
      <c r="B89" s="488">
        <v>-36189</v>
      </c>
      <c r="C89" s="488">
        <v>-6287682775</v>
      </c>
      <c r="D89" s="488">
        <v>-5112135665</v>
      </c>
      <c r="E89" s="488">
        <v>-1175547110</v>
      </c>
      <c r="F89" s="488">
        <v>-36189</v>
      </c>
      <c r="G89" s="488">
        <v>-6287682775</v>
      </c>
      <c r="H89" s="488">
        <v>-9066210000</v>
      </c>
      <c r="I89" s="488">
        <v>2778527225</v>
      </c>
    </row>
    <row r="90" spans="1:9" x14ac:dyDescent="0.5">
      <c r="A90" s="488" t="s">
        <v>461</v>
      </c>
      <c r="B90" s="488">
        <v>-11400</v>
      </c>
      <c r="C90" s="488">
        <v>-1353871989</v>
      </c>
      <c r="D90" s="488">
        <v>-1118214527</v>
      </c>
      <c r="E90" s="488">
        <v>-235657462</v>
      </c>
      <c r="F90" s="488">
        <v>-11400</v>
      </c>
      <c r="G90" s="488">
        <v>-1353871989</v>
      </c>
      <c r="H90" s="488">
        <v>-2168050000</v>
      </c>
      <c r="I90" s="488">
        <v>814178011</v>
      </c>
    </row>
    <row r="91" spans="1:9" x14ac:dyDescent="0.5">
      <c r="A91" s="488" t="s">
        <v>462</v>
      </c>
      <c r="B91" s="488">
        <v>-10001</v>
      </c>
      <c r="C91" s="488">
        <v>-882228613</v>
      </c>
      <c r="D91" s="488">
        <v>-900071978</v>
      </c>
      <c r="E91" s="488">
        <v>17843365</v>
      </c>
      <c r="F91" s="488">
        <v>-10001</v>
      </c>
      <c r="G91" s="488">
        <v>-882228613</v>
      </c>
      <c r="H91" s="488">
        <v>-900145000</v>
      </c>
      <c r="I91" s="488">
        <v>17916387</v>
      </c>
    </row>
    <row r="92" spans="1:9" x14ac:dyDescent="0.5">
      <c r="A92" s="488" t="s">
        <v>463</v>
      </c>
      <c r="B92" s="488">
        <v>18</v>
      </c>
      <c r="C92" s="488">
        <v>16365980</v>
      </c>
      <c r="D92" s="488">
        <v>21438741</v>
      </c>
      <c r="E92" s="488">
        <v>-5072761</v>
      </c>
      <c r="F92" s="488">
        <v>18</v>
      </c>
      <c r="G92" s="488">
        <v>16365980</v>
      </c>
      <c r="H92" s="488">
        <v>7148360</v>
      </c>
      <c r="I92" s="488">
        <v>9217620</v>
      </c>
    </row>
    <row r="93" spans="1:9" x14ac:dyDescent="0.5">
      <c r="A93" s="488" t="s">
        <v>464</v>
      </c>
      <c r="B93" s="488">
        <v>565</v>
      </c>
      <c r="C93" s="488">
        <v>425441571</v>
      </c>
      <c r="D93" s="488">
        <v>352535366</v>
      </c>
      <c r="E93" s="488">
        <v>72906205</v>
      </c>
      <c r="F93" s="488">
        <v>565</v>
      </c>
      <c r="G93" s="488">
        <v>425441571</v>
      </c>
      <c r="H93" s="488">
        <v>202188405</v>
      </c>
      <c r="I93" s="488">
        <v>223253166</v>
      </c>
    </row>
    <row r="94" spans="1:9" x14ac:dyDescent="0.5">
      <c r="A94" s="488" t="s">
        <v>465</v>
      </c>
      <c r="B94" s="488">
        <v>10815</v>
      </c>
      <c r="C94" s="488">
        <v>5769993896</v>
      </c>
      <c r="D94" s="488">
        <v>3383120515</v>
      </c>
      <c r="E94" s="488">
        <v>2386873381</v>
      </c>
      <c r="F94" s="488">
        <v>10815</v>
      </c>
      <c r="G94" s="488">
        <v>5769993896</v>
      </c>
      <c r="H94" s="488">
        <v>3383120515</v>
      </c>
      <c r="I94" s="488">
        <v>2386873381</v>
      </c>
    </row>
    <row r="95" spans="1:9" x14ac:dyDescent="0.5">
      <c r="A95" s="488" t="s">
        <v>466</v>
      </c>
      <c r="B95" s="488">
        <v>-1</v>
      </c>
      <c r="C95" s="488">
        <v>-536183</v>
      </c>
      <c r="D95" s="488">
        <v>-508869</v>
      </c>
      <c r="E95" s="488">
        <v>-27314</v>
      </c>
      <c r="F95" s="488">
        <v>-1</v>
      </c>
      <c r="G95" s="488">
        <v>-536183</v>
      </c>
      <c r="H95" s="488">
        <v>-508869</v>
      </c>
      <c r="I95" s="488">
        <v>-27314</v>
      </c>
    </row>
    <row r="96" spans="1:9" x14ac:dyDescent="0.5">
      <c r="A96" s="488" t="s">
        <v>467</v>
      </c>
      <c r="B96" s="488">
        <v>-76500</v>
      </c>
      <c r="C96" s="488">
        <v>-31695958507</v>
      </c>
      <c r="D96" s="488">
        <v>-23332576500</v>
      </c>
      <c r="E96" s="488">
        <v>-8363382007</v>
      </c>
      <c r="F96" s="488">
        <v>-76500</v>
      </c>
      <c r="G96" s="488">
        <v>-31695958507</v>
      </c>
      <c r="H96" s="488">
        <v>-23332576500</v>
      </c>
      <c r="I96" s="488">
        <v>-8363382007</v>
      </c>
    </row>
    <row r="97" spans="1:9" x14ac:dyDescent="0.5">
      <c r="A97" s="488" t="s">
        <v>468</v>
      </c>
      <c r="B97" s="488">
        <v>-12965</v>
      </c>
      <c r="C97" s="488">
        <v>-7197839923</v>
      </c>
      <c r="D97" s="488">
        <v>-5518234236</v>
      </c>
      <c r="E97" s="488">
        <v>-1679605687</v>
      </c>
      <c r="F97" s="488">
        <v>-12965</v>
      </c>
      <c r="G97" s="488">
        <v>-7197839923</v>
      </c>
      <c r="H97" s="488">
        <v>-4163296433</v>
      </c>
      <c r="I97" s="488">
        <v>-3034543490</v>
      </c>
    </row>
    <row r="98" spans="1:9" x14ac:dyDescent="0.5">
      <c r="A98" s="488" t="s">
        <v>469</v>
      </c>
      <c r="B98" s="488">
        <v>-2745</v>
      </c>
      <c r="C98" s="488">
        <v>-992139099</v>
      </c>
      <c r="D98" s="488">
        <v>-726780050</v>
      </c>
      <c r="E98" s="488">
        <v>-265359049</v>
      </c>
      <c r="F98" s="488">
        <v>-2745</v>
      </c>
      <c r="G98" s="488">
        <v>-992139099</v>
      </c>
      <c r="H98" s="488">
        <v>-693676770</v>
      </c>
      <c r="I98" s="488">
        <v>-298462329</v>
      </c>
    </row>
    <row r="99" spans="1:9" x14ac:dyDescent="0.5">
      <c r="A99" s="488" t="s">
        <v>470</v>
      </c>
      <c r="B99" s="488">
        <v>-37995</v>
      </c>
      <c r="C99" s="488">
        <v>-7248969497</v>
      </c>
      <c r="D99" s="488">
        <v>-4881779818</v>
      </c>
      <c r="E99" s="488">
        <v>-2367189679</v>
      </c>
      <c r="F99" s="488">
        <v>-37995</v>
      </c>
      <c r="G99" s="488">
        <v>-7248969497</v>
      </c>
      <c r="H99" s="488">
        <v>-9240944525</v>
      </c>
      <c r="I99" s="488">
        <v>1991975028</v>
      </c>
    </row>
    <row r="100" spans="1:9" x14ac:dyDescent="0.5">
      <c r="A100" s="488" t="s">
        <v>471</v>
      </c>
      <c r="B100" s="488">
        <v>-34105</v>
      </c>
      <c r="C100" s="488">
        <v>-2258884520</v>
      </c>
      <c r="D100" s="488">
        <v>-2722954663</v>
      </c>
      <c r="E100" s="488">
        <v>464070143</v>
      </c>
      <c r="F100" s="488">
        <v>-34105</v>
      </c>
      <c r="G100" s="488">
        <v>-2258884520</v>
      </c>
      <c r="H100" s="488">
        <v>-3763170000</v>
      </c>
      <c r="I100" s="488">
        <v>1504285480</v>
      </c>
    </row>
    <row r="101" spans="1:9" x14ac:dyDescent="0.5">
      <c r="A101" s="488" t="s">
        <v>472</v>
      </c>
      <c r="B101" s="488">
        <v>-19868</v>
      </c>
      <c r="C101" s="488">
        <v>-326294949</v>
      </c>
      <c r="D101" s="488">
        <v>-497930899</v>
      </c>
      <c r="E101" s="488">
        <v>171635950</v>
      </c>
      <c r="F101" s="488">
        <v>-19868</v>
      </c>
      <c r="G101" s="488">
        <v>-326294949</v>
      </c>
      <c r="H101" s="488">
        <v>-2622647626</v>
      </c>
      <c r="I101" s="488">
        <v>2296352677</v>
      </c>
    </row>
    <row r="102" spans="1:9" x14ac:dyDescent="0.5">
      <c r="A102" s="488" t="s">
        <v>473</v>
      </c>
      <c r="B102" s="488">
        <v>-1</v>
      </c>
      <c r="C102" s="488">
        <v>-5510</v>
      </c>
      <c r="D102" s="488">
        <v>-7995</v>
      </c>
      <c r="E102" s="488">
        <v>2485</v>
      </c>
      <c r="F102" s="488">
        <v>-1</v>
      </c>
      <c r="G102" s="488">
        <v>-5510</v>
      </c>
      <c r="H102" s="488">
        <v>-121000</v>
      </c>
      <c r="I102" s="488">
        <v>115490</v>
      </c>
    </row>
    <row r="103" spans="1:9" x14ac:dyDescent="0.5">
      <c r="A103" s="488" t="s">
        <v>474</v>
      </c>
      <c r="B103" s="488">
        <v>-7846</v>
      </c>
      <c r="C103" s="488">
        <v>-7589633962</v>
      </c>
      <c r="D103" s="488">
        <v>-7595241779</v>
      </c>
      <c r="E103" s="488">
        <v>5607817</v>
      </c>
      <c r="F103" s="488">
        <v>-7846</v>
      </c>
      <c r="G103" s="488">
        <v>-7589633962</v>
      </c>
      <c r="H103" s="488">
        <v>-7595241779</v>
      </c>
      <c r="I103" s="488">
        <v>5607817</v>
      </c>
    </row>
    <row r="104" spans="1:9" x14ac:dyDescent="0.5">
      <c r="A104" s="488" t="s">
        <v>475</v>
      </c>
      <c r="B104" s="488">
        <v>-15001</v>
      </c>
      <c r="C104" s="488">
        <v>-11138051090</v>
      </c>
      <c r="D104" s="488">
        <v>-9211039455</v>
      </c>
      <c r="E104" s="488">
        <v>-1927011635</v>
      </c>
      <c r="F104" s="488">
        <v>-15001</v>
      </c>
      <c r="G104" s="488">
        <v>-11138051090</v>
      </c>
      <c r="H104" s="488">
        <v>-10277850415</v>
      </c>
      <c r="I104" s="488">
        <v>-860200675</v>
      </c>
    </row>
    <row r="105" spans="1:9" x14ac:dyDescent="0.5">
      <c r="A105" s="488" t="s">
        <v>134</v>
      </c>
      <c r="B105" s="488">
        <v>64281747</v>
      </c>
      <c r="C105" s="488">
        <v>149598407500</v>
      </c>
      <c r="D105" s="488">
        <v>100129088240</v>
      </c>
      <c r="E105" s="488">
        <v>49469319260</v>
      </c>
      <c r="F105" s="488">
        <v>64281747</v>
      </c>
      <c r="G105" s="488">
        <v>149598407500</v>
      </c>
      <c r="H105" s="488">
        <v>156159576166</v>
      </c>
      <c r="I105" s="488">
        <v>-6561168666</v>
      </c>
    </row>
    <row r="106" spans="1:9" x14ac:dyDescent="0.5">
      <c r="A106" s="488" t="s">
        <v>143</v>
      </c>
      <c r="B106" s="488">
        <v>40976193</v>
      </c>
      <c r="C106" s="488">
        <v>201449651379</v>
      </c>
      <c r="D106" s="488">
        <v>144536030359</v>
      </c>
      <c r="E106" s="488">
        <v>56913621020</v>
      </c>
      <c r="F106" s="488">
        <v>40976193</v>
      </c>
      <c r="G106" s="488">
        <v>201449651379</v>
      </c>
      <c r="H106" s="488">
        <v>498710722317</v>
      </c>
      <c r="I106" s="488">
        <v>-297261070938</v>
      </c>
    </row>
    <row r="107" spans="1:9" x14ac:dyDescent="0.5">
      <c r="A107" s="488" t="s">
        <v>148</v>
      </c>
      <c r="B107" s="488">
        <v>0</v>
      </c>
      <c r="C107" s="488">
        <v>0</v>
      </c>
      <c r="D107" s="488">
        <v>-57029971054</v>
      </c>
      <c r="E107" s="488">
        <v>57029971054</v>
      </c>
      <c r="F107" s="488">
        <v>0</v>
      </c>
      <c r="G107" s="488">
        <v>0</v>
      </c>
      <c r="H107" s="488">
        <v>0</v>
      </c>
      <c r="I107" s="488">
        <v>0</v>
      </c>
    </row>
    <row r="108" spans="1:9" x14ac:dyDescent="0.5">
      <c r="A108" s="488" t="s">
        <v>150</v>
      </c>
      <c r="B108" s="488">
        <v>249517276</v>
      </c>
      <c r="C108" s="488">
        <v>890099685047</v>
      </c>
      <c r="D108" s="488">
        <v>686151649937</v>
      </c>
      <c r="E108" s="488">
        <v>203948035110</v>
      </c>
      <c r="F108" s="488">
        <v>249517276</v>
      </c>
      <c r="G108" s="488">
        <v>890099685047</v>
      </c>
      <c r="H108" s="488">
        <v>640068041295</v>
      </c>
      <c r="I108" s="488">
        <v>250031643752</v>
      </c>
    </row>
    <row r="109" spans="1:9" x14ac:dyDescent="0.5">
      <c r="A109" s="488" t="s">
        <v>145</v>
      </c>
      <c r="B109" s="488">
        <v>237900800</v>
      </c>
      <c r="C109" s="488">
        <v>421715271825</v>
      </c>
      <c r="D109" s="488">
        <v>392951152383</v>
      </c>
      <c r="E109" s="488">
        <v>28764119442</v>
      </c>
      <c r="F109" s="488">
        <v>237900800</v>
      </c>
      <c r="G109" s="488">
        <v>421715271825</v>
      </c>
      <c r="H109" s="488">
        <v>375359872724</v>
      </c>
      <c r="I109" s="488">
        <v>46355399101</v>
      </c>
    </row>
    <row r="110" spans="1:9" x14ac:dyDescent="0.5">
      <c r="A110" s="488" t="s">
        <v>159</v>
      </c>
      <c r="B110" s="488">
        <v>394423722</v>
      </c>
      <c r="C110" s="488">
        <v>375600133853</v>
      </c>
      <c r="D110" s="488">
        <v>395899339897</v>
      </c>
      <c r="E110" s="488">
        <v>-20299206044</v>
      </c>
      <c r="F110" s="488">
        <v>394423722</v>
      </c>
      <c r="G110" s="488">
        <v>375600133853</v>
      </c>
      <c r="H110" s="488">
        <v>196325225143</v>
      </c>
      <c r="I110" s="488">
        <v>179274908710</v>
      </c>
    </row>
    <row r="111" spans="1:9" x14ac:dyDescent="0.5">
      <c r="A111" s="488" t="s">
        <v>231</v>
      </c>
      <c r="B111" s="488">
        <v>5000</v>
      </c>
      <c r="C111" s="488">
        <v>4301878875</v>
      </c>
      <c r="D111" s="488">
        <v>4301878875</v>
      </c>
      <c r="E111" s="488">
        <v>0</v>
      </c>
      <c r="F111" s="488">
        <v>5000</v>
      </c>
      <c r="G111" s="488">
        <v>4301878875</v>
      </c>
      <c r="H111" s="488">
        <v>4308121125</v>
      </c>
      <c r="I111" s="488">
        <v>-6242250</v>
      </c>
    </row>
    <row r="112" spans="1:9" x14ac:dyDescent="0.5">
      <c r="A112" s="488" t="s">
        <v>198</v>
      </c>
      <c r="B112" s="488">
        <v>10000</v>
      </c>
      <c r="C112" s="488">
        <v>9284164097</v>
      </c>
      <c r="D112" s="488">
        <v>9273272000</v>
      </c>
      <c r="E112" s="488">
        <v>10892097</v>
      </c>
      <c r="F112" s="488">
        <v>10000</v>
      </c>
      <c r="G112" s="488">
        <v>9284164097</v>
      </c>
      <c r="H112" s="488">
        <v>9489847750</v>
      </c>
      <c r="I112" s="488">
        <v>-205683653</v>
      </c>
    </row>
    <row r="113" spans="1:9" x14ac:dyDescent="0.5">
      <c r="A113" s="488" t="s">
        <v>228</v>
      </c>
      <c r="B113" s="488">
        <v>5000</v>
      </c>
      <c r="C113" s="488">
        <v>4221936875</v>
      </c>
      <c r="D113" s="488">
        <v>4221936875</v>
      </c>
      <c r="E113" s="488">
        <v>0</v>
      </c>
      <c r="F113" s="488">
        <v>5000</v>
      </c>
      <c r="G113" s="488">
        <v>4221936875</v>
      </c>
      <c r="H113" s="488">
        <v>4228063125</v>
      </c>
      <c r="I113" s="488">
        <v>-6126250</v>
      </c>
    </row>
    <row r="114" spans="1:9" x14ac:dyDescent="0.5">
      <c r="A114" s="488" t="s">
        <v>205</v>
      </c>
      <c r="B114" s="488">
        <v>230000</v>
      </c>
      <c r="C114" s="488">
        <v>198116261500</v>
      </c>
      <c r="D114" s="488">
        <v>192485346875</v>
      </c>
      <c r="E114" s="488">
        <v>5630914625</v>
      </c>
      <c r="F114" s="488">
        <v>230000</v>
      </c>
      <c r="G114" s="488">
        <v>198116261500</v>
      </c>
      <c r="H114" s="488">
        <v>216483621490</v>
      </c>
      <c r="I114" s="488">
        <v>-18367359990</v>
      </c>
    </row>
    <row r="115" spans="1:9" x14ac:dyDescent="0.5">
      <c r="A115" s="488" t="s">
        <v>216</v>
      </c>
      <c r="B115" s="488">
        <v>105000</v>
      </c>
      <c r="C115" s="488">
        <v>86897953275</v>
      </c>
      <c r="D115" s="488">
        <v>88251471263</v>
      </c>
      <c r="E115" s="488">
        <v>-1353517988</v>
      </c>
      <c r="F115" s="488">
        <v>105000</v>
      </c>
      <c r="G115" s="488">
        <v>86897953275</v>
      </c>
      <c r="H115" s="488">
        <v>99026254062</v>
      </c>
      <c r="I115" s="488">
        <v>-12128300787</v>
      </c>
    </row>
    <row r="116" spans="1:9" x14ac:dyDescent="0.5">
      <c r="A116" s="488" t="s">
        <v>233</v>
      </c>
      <c r="B116" s="488">
        <v>0</v>
      </c>
      <c r="C116" s="488">
        <v>0</v>
      </c>
      <c r="D116" s="488">
        <v>310735625</v>
      </c>
      <c r="E116" s="488">
        <v>-310735625</v>
      </c>
      <c r="F116" s="488">
        <v>0</v>
      </c>
      <c r="G116" s="488">
        <v>0</v>
      </c>
      <c r="H116" s="488">
        <v>0</v>
      </c>
      <c r="I116" s="488">
        <v>0</v>
      </c>
    </row>
    <row r="117" spans="1:9" x14ac:dyDescent="0.5">
      <c r="A117" s="488" t="s">
        <v>209</v>
      </c>
      <c r="B117" s="488">
        <v>5000</v>
      </c>
      <c r="C117" s="488">
        <v>4482248012</v>
      </c>
      <c r="D117" s="488">
        <v>4475752725</v>
      </c>
      <c r="E117" s="488">
        <v>6495287</v>
      </c>
      <c r="F117" s="488">
        <v>5000</v>
      </c>
      <c r="G117" s="488">
        <v>4482248012</v>
      </c>
      <c r="H117" s="488">
        <v>4478244375</v>
      </c>
      <c r="I117" s="488">
        <v>4003637</v>
      </c>
    </row>
    <row r="118" spans="1:9" x14ac:dyDescent="0.5">
      <c r="A118" s="488" t="s">
        <v>215</v>
      </c>
      <c r="B118" s="488">
        <v>5000</v>
      </c>
      <c r="C118" s="488">
        <v>4203450287</v>
      </c>
      <c r="D118" s="488">
        <v>4178026875</v>
      </c>
      <c r="E118" s="488">
        <v>25423412</v>
      </c>
      <c r="F118" s="488">
        <v>5000</v>
      </c>
      <c r="G118" s="488">
        <v>4203450287</v>
      </c>
      <c r="H118" s="488">
        <v>4178026875</v>
      </c>
      <c r="I118" s="488">
        <v>25423412</v>
      </c>
    </row>
    <row r="119" spans="1:9" x14ac:dyDescent="0.5">
      <c r="A119" s="488" t="s">
        <v>237</v>
      </c>
      <c r="B119" s="488">
        <v>5000</v>
      </c>
      <c r="C119" s="488">
        <v>4346846250</v>
      </c>
      <c r="D119" s="488">
        <v>4346846250</v>
      </c>
      <c r="E119" s="488">
        <v>0</v>
      </c>
      <c r="F119" s="488">
        <v>5000</v>
      </c>
      <c r="G119" s="488">
        <v>4346846250</v>
      </c>
      <c r="H119" s="488">
        <v>4353153750</v>
      </c>
      <c r="I119" s="488">
        <v>-6307500</v>
      </c>
    </row>
    <row r="120" spans="1:9" x14ac:dyDescent="0.5">
      <c r="A120" s="488" t="s">
        <v>226</v>
      </c>
      <c r="B120" s="488">
        <v>5000</v>
      </c>
      <c r="C120" s="488">
        <v>3992103625</v>
      </c>
      <c r="D120" s="488">
        <v>4080139752</v>
      </c>
      <c r="E120" s="488">
        <v>-88036127</v>
      </c>
      <c r="F120" s="488">
        <v>5000</v>
      </c>
      <c r="G120" s="488">
        <v>3992103625</v>
      </c>
      <c r="H120" s="488">
        <v>4027117545</v>
      </c>
      <c r="I120" s="488">
        <v>-35013920</v>
      </c>
    </row>
    <row r="121" spans="1:9" x14ac:dyDescent="0.5">
      <c r="A121" s="488" t="s">
        <v>199</v>
      </c>
      <c r="B121" s="488">
        <v>5000</v>
      </c>
      <c r="C121" s="488">
        <v>4046564112</v>
      </c>
      <c r="D121" s="488">
        <v>3937143500</v>
      </c>
      <c r="E121" s="488">
        <v>109420612</v>
      </c>
      <c r="F121" s="488">
        <v>5000</v>
      </c>
      <c r="G121" s="488">
        <v>4046564112</v>
      </c>
      <c r="H121" s="488">
        <v>4062943500</v>
      </c>
      <c r="I121" s="488">
        <v>-16379388</v>
      </c>
    </row>
    <row r="122" spans="1:9" x14ac:dyDescent="0.5">
      <c r="A122" s="488" t="s">
        <v>227</v>
      </c>
      <c r="B122" s="488">
        <v>5000</v>
      </c>
      <c r="C122" s="488">
        <v>4411949016</v>
      </c>
      <c r="D122" s="488">
        <v>4396810000</v>
      </c>
      <c r="E122" s="488">
        <v>15139016</v>
      </c>
      <c r="F122" s="488">
        <v>5000</v>
      </c>
      <c r="G122" s="488">
        <v>4411949016</v>
      </c>
      <c r="H122" s="488">
        <v>4403190000</v>
      </c>
      <c r="I122" s="488">
        <v>8759016</v>
      </c>
    </row>
    <row r="123" spans="1:9" x14ac:dyDescent="0.5">
      <c r="A123" s="488" t="s">
        <v>223</v>
      </c>
      <c r="B123" s="488">
        <v>5000</v>
      </c>
      <c r="C123" s="488">
        <v>4134150566</v>
      </c>
      <c r="D123" s="488">
        <v>4284591417</v>
      </c>
      <c r="E123" s="488">
        <v>-150440851</v>
      </c>
      <c r="F123" s="488">
        <v>5000</v>
      </c>
      <c r="G123" s="488">
        <v>4134150566</v>
      </c>
      <c r="H123" s="488">
        <v>4248077625</v>
      </c>
      <c r="I123" s="488">
        <v>-113927059</v>
      </c>
    </row>
    <row r="124" spans="1:9" x14ac:dyDescent="0.5">
      <c r="A124" s="488" t="s">
        <v>225</v>
      </c>
      <c r="B124" s="488">
        <v>5000</v>
      </c>
      <c r="C124" s="488">
        <v>4301878875</v>
      </c>
      <c r="D124" s="488">
        <v>4176969500</v>
      </c>
      <c r="E124" s="488">
        <v>124909375</v>
      </c>
      <c r="F124" s="488">
        <v>5000</v>
      </c>
      <c r="G124" s="488">
        <v>4301878875</v>
      </c>
      <c r="H124" s="488">
        <v>4183030500</v>
      </c>
      <c r="I124" s="488">
        <v>118848375</v>
      </c>
    </row>
    <row r="125" spans="1:9" x14ac:dyDescent="0.5">
      <c r="A125" s="488" t="s">
        <v>200</v>
      </c>
      <c r="B125" s="488">
        <v>5000</v>
      </c>
      <c r="C125" s="488">
        <v>3861698237</v>
      </c>
      <c r="D125" s="488">
        <v>3947136250</v>
      </c>
      <c r="E125" s="488">
        <v>-85438013</v>
      </c>
      <c r="F125" s="488">
        <v>5000</v>
      </c>
      <c r="G125" s="488">
        <v>3861698237</v>
      </c>
      <c r="H125" s="488">
        <v>3952863750</v>
      </c>
      <c r="I125" s="488">
        <v>-91165513</v>
      </c>
    </row>
    <row r="126" spans="1:9" x14ac:dyDescent="0.5">
      <c r="A126" s="488" t="s">
        <v>206</v>
      </c>
      <c r="B126" s="488">
        <v>10000</v>
      </c>
      <c r="C126" s="488">
        <v>8458862875</v>
      </c>
      <c r="D126" s="488">
        <v>8458862875</v>
      </c>
      <c r="E126" s="488">
        <v>0</v>
      </c>
      <c r="F126" s="488">
        <v>10000</v>
      </c>
      <c r="G126" s="488">
        <v>8458862875</v>
      </c>
      <c r="H126" s="488">
        <v>9453226250</v>
      </c>
      <c r="I126" s="488">
        <v>-994363375</v>
      </c>
    </row>
    <row r="127" spans="1:9" x14ac:dyDescent="0.5">
      <c r="A127" s="488" t="s">
        <v>217</v>
      </c>
      <c r="B127" s="488">
        <v>10000</v>
      </c>
      <c r="C127" s="488">
        <v>8203048475</v>
      </c>
      <c r="D127" s="488">
        <v>8075141275</v>
      </c>
      <c r="E127" s="488">
        <v>127907200</v>
      </c>
      <c r="F127" s="488">
        <v>10000</v>
      </c>
      <c r="G127" s="488">
        <v>8203048475</v>
      </c>
      <c r="H127" s="488">
        <v>8616242250</v>
      </c>
      <c r="I127" s="488">
        <v>-413193775</v>
      </c>
    </row>
    <row r="128" spans="1:9" x14ac:dyDescent="0.5">
      <c r="A128" s="488" t="s">
        <v>142</v>
      </c>
      <c r="B128" s="488">
        <v>28821918</v>
      </c>
      <c r="C128" s="488">
        <v>552384255906</v>
      </c>
      <c r="D128" s="488">
        <v>429870201705</v>
      </c>
      <c r="E128" s="488">
        <v>122514054201</v>
      </c>
      <c r="F128" s="488">
        <v>28821918</v>
      </c>
      <c r="G128" s="488">
        <v>552384255906</v>
      </c>
      <c r="H128" s="488">
        <v>203684140030</v>
      </c>
      <c r="I128" s="488">
        <v>348700115876</v>
      </c>
    </row>
    <row r="129" spans="1:9" x14ac:dyDescent="0.5">
      <c r="A129" s="488" t="s">
        <v>157</v>
      </c>
      <c r="B129" s="488">
        <v>55638790</v>
      </c>
      <c r="C129" s="488">
        <v>74777298579</v>
      </c>
      <c r="D129" s="488">
        <v>90847296235</v>
      </c>
      <c r="E129" s="488">
        <v>-16069997656</v>
      </c>
      <c r="F129" s="488">
        <v>55638790</v>
      </c>
      <c r="G129" s="488">
        <v>74777298579</v>
      </c>
      <c r="H129" s="488">
        <v>49619046048</v>
      </c>
      <c r="I129" s="488">
        <v>25158252531</v>
      </c>
    </row>
    <row r="130" spans="1:9" x14ac:dyDescent="0.5">
      <c r="A130" s="488" t="s">
        <v>161</v>
      </c>
      <c r="B130" s="488">
        <v>31042354</v>
      </c>
      <c r="C130" s="488">
        <v>173084690905</v>
      </c>
      <c r="D130" s="488">
        <v>142448956284</v>
      </c>
      <c r="E130" s="488">
        <v>30635734621</v>
      </c>
      <c r="F130" s="488">
        <v>31042354</v>
      </c>
      <c r="G130" s="488">
        <v>173084690905</v>
      </c>
      <c r="H130" s="488">
        <v>128742955400</v>
      </c>
      <c r="I130" s="488">
        <v>44341735505</v>
      </c>
    </row>
    <row r="131" spans="1:9" x14ac:dyDescent="0.5">
      <c r="A131" s="488" t="s">
        <v>154</v>
      </c>
      <c r="B131" s="488">
        <v>192456686</v>
      </c>
      <c r="C131" s="488">
        <v>707702341621</v>
      </c>
      <c r="D131" s="488">
        <v>484971374086</v>
      </c>
      <c r="E131" s="488">
        <v>222730967535</v>
      </c>
      <c r="F131" s="488">
        <v>192456686</v>
      </c>
      <c r="G131" s="488">
        <v>707702341621</v>
      </c>
      <c r="H131" s="488">
        <v>572243912838</v>
      </c>
      <c r="I131" s="488">
        <v>135458428783</v>
      </c>
    </row>
    <row r="132" spans="1:9" x14ac:dyDescent="0.5">
      <c r="A132" s="488" t="s">
        <v>476</v>
      </c>
      <c r="B132" s="488">
        <v>0</v>
      </c>
      <c r="C132" s="488">
        <v>0</v>
      </c>
      <c r="D132" s="488">
        <v>-44697601860</v>
      </c>
      <c r="E132" s="488">
        <v>44697601860</v>
      </c>
      <c r="F132" s="488">
        <v>0</v>
      </c>
      <c r="G132" s="488">
        <v>0</v>
      </c>
      <c r="H132" s="488">
        <v>0</v>
      </c>
      <c r="I132" s="488">
        <v>0</v>
      </c>
    </row>
    <row r="133" spans="1:9" x14ac:dyDescent="0.5">
      <c r="A133" s="488" t="s">
        <v>477</v>
      </c>
      <c r="B133" s="488">
        <v>310738</v>
      </c>
      <c r="C133" s="488">
        <v>8677902328889</v>
      </c>
      <c r="D133" s="488">
        <v>7715211575563</v>
      </c>
      <c r="E133" s="488">
        <v>962690753326</v>
      </c>
      <c r="F133" s="488">
        <v>310738</v>
      </c>
      <c r="G133" s="488">
        <v>8677902328889</v>
      </c>
      <c r="H133" s="488">
        <v>5884577917084</v>
      </c>
      <c r="I133" s="488">
        <v>2793324411805</v>
      </c>
    </row>
    <row r="134" spans="1:9" x14ac:dyDescent="0.5">
      <c r="A134" s="488" t="s">
        <v>478</v>
      </c>
      <c r="B134" s="488">
        <v>1204064</v>
      </c>
      <c r="C134" s="488">
        <v>5396236189137</v>
      </c>
      <c r="D134" s="488">
        <v>5004295436114</v>
      </c>
      <c r="E134" s="488">
        <v>391940753023</v>
      </c>
      <c r="F134" s="488">
        <v>1204064</v>
      </c>
      <c r="G134" s="488">
        <v>5396236189137</v>
      </c>
      <c r="H134" s="488">
        <v>5002411148363</v>
      </c>
      <c r="I134" s="488">
        <v>393825040774</v>
      </c>
    </row>
    <row r="135" spans="1:9" ht="17.399999999999999" thickBot="1" x14ac:dyDescent="0.55000000000000004">
      <c r="A135" s="488" t="s">
        <v>2</v>
      </c>
      <c r="B135" s="490">
        <f t="shared" ref="B135:I135" si="0">SUM(B7:B134)</f>
        <v>62958049273</v>
      </c>
      <c r="C135" s="490">
        <f t="shared" si="0"/>
        <v>207446135733509</v>
      </c>
      <c r="D135" s="490">
        <f t="shared" si="0"/>
        <v>178350948909019</v>
      </c>
      <c r="E135" s="490">
        <f t="shared" si="0"/>
        <v>29095186824490</v>
      </c>
      <c r="F135" s="490">
        <f t="shared" si="0"/>
        <v>62958049273</v>
      </c>
      <c r="G135" s="490">
        <f t="shared" si="0"/>
        <v>207446135733509</v>
      </c>
      <c r="H135" s="490">
        <f t="shared" si="0"/>
        <v>137359443945245</v>
      </c>
      <c r="I135" s="490">
        <f t="shared" si="0"/>
        <v>70086691788264</v>
      </c>
    </row>
    <row r="136" spans="1:9" ht="17.399999999999999" thickTop="1" x14ac:dyDescent="0.5"/>
    <row r="137" spans="1:9" x14ac:dyDescent="0.5">
      <c r="A137" s="488" t="s">
        <v>429</v>
      </c>
    </row>
    <row r="139" spans="1:9" x14ac:dyDescent="0.5">
      <c r="I139" s="518"/>
    </row>
  </sheetData>
  <mergeCells count="6"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rightToLeft="1" zoomScale="70" zoomScaleNormal="70" zoomScaleSheetLayoutView="85" workbookViewId="0">
      <pane ySplit="13" topLeftCell="A14" activePane="bottomLeft" state="frozen"/>
      <selection pane="bottomLeft" activeCell="A41" sqref="A41"/>
    </sheetView>
  </sheetViews>
  <sheetFormatPr defaultColWidth="9.109375" defaultRowHeight="16.2" x14ac:dyDescent="0.5"/>
  <cols>
    <col min="1" max="1" width="83.21875" style="5" bestFit="1" customWidth="1"/>
    <col min="2" max="2" width="22.5546875" style="5" customWidth="1"/>
    <col min="3" max="3" width="12" style="5" customWidth="1"/>
    <col min="4" max="4" width="11.5546875" style="5" customWidth="1"/>
    <col min="5" max="5" width="15" style="5" customWidth="1"/>
    <col min="6" max="6" width="12.5546875" style="5" customWidth="1"/>
    <col min="7" max="7" width="15.44140625" style="5" customWidth="1"/>
    <col min="8" max="8" width="17.5546875" style="5" customWidth="1"/>
    <col min="9" max="9" width="12.33203125" style="5" customWidth="1"/>
    <col min="10" max="10" width="12.44140625" style="5" customWidth="1"/>
    <col min="11" max="11" width="11.6640625" style="5" customWidth="1"/>
    <col min="12" max="12" width="15.109375" style="5" customWidth="1"/>
    <col min="13" max="13" width="15.88671875" style="5" customWidth="1"/>
    <col min="14" max="16384" width="9.109375" style="5"/>
  </cols>
  <sheetData>
    <row r="1" spans="1:13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</row>
    <row r="2" spans="1:13" ht="20.399999999999999" x14ac:dyDescent="0.65">
      <c r="A2" s="550" t="s">
        <v>64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1:13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</row>
    <row r="4" spans="1:13" ht="20.399999999999999" hidden="1" x14ac:dyDescent="0.5">
      <c r="A4" s="493" t="s">
        <v>65</v>
      </c>
      <c r="B4" s="493"/>
      <c r="C4" s="493"/>
      <c r="D4" s="493"/>
      <c r="E4" s="493"/>
      <c r="F4" s="493"/>
      <c r="G4" s="493"/>
      <c r="H4" s="493"/>
      <c r="I4" s="493"/>
    </row>
    <row r="5" spans="1:13" ht="18" hidden="1" thickBot="1" x14ac:dyDescent="0.6">
      <c r="A5" s="1"/>
      <c r="B5" s="2"/>
      <c r="C5" s="2"/>
      <c r="D5" s="2"/>
      <c r="E5" s="2"/>
    </row>
    <row r="6" spans="1:13" ht="18" hidden="1" thickBot="1" x14ac:dyDescent="0.6">
      <c r="A6" s="1"/>
      <c r="B6" s="552" t="s">
        <v>197</v>
      </c>
      <c r="C6" s="552"/>
      <c r="D6" s="552"/>
      <c r="E6" s="552"/>
      <c r="F6" s="552" t="s">
        <v>120</v>
      </c>
      <c r="G6" s="552"/>
      <c r="H6" s="552"/>
      <c r="I6" s="552"/>
    </row>
    <row r="7" spans="1:13" ht="18" hidden="1" thickBot="1" x14ac:dyDescent="0.6">
      <c r="A7" s="12" t="s">
        <v>36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37</v>
      </c>
      <c r="G7" s="12" t="s">
        <v>38</v>
      </c>
      <c r="H7" s="12" t="s">
        <v>39</v>
      </c>
      <c r="I7" s="12" t="s">
        <v>40</v>
      </c>
    </row>
    <row r="8" spans="1:13" hidden="1" x14ac:dyDescent="0.5">
      <c r="A8" s="8"/>
      <c r="B8" s="475"/>
      <c r="C8" s="475"/>
      <c r="D8" s="474"/>
      <c r="E8" s="475"/>
      <c r="F8" s="475"/>
      <c r="G8" s="475"/>
      <c r="H8" s="474"/>
      <c r="I8" s="475"/>
    </row>
    <row r="9" spans="1:13" ht="20.399999999999999" x14ac:dyDescent="0.65">
      <c r="A9" s="471"/>
      <c r="B9" s="471"/>
      <c r="C9" s="471"/>
      <c r="D9" s="471"/>
      <c r="E9" s="471"/>
      <c r="F9" s="471"/>
      <c r="G9" s="471"/>
      <c r="H9" s="471"/>
      <c r="I9" s="471"/>
    </row>
    <row r="10" spans="1:13" ht="20.399999999999999" x14ac:dyDescent="0.5">
      <c r="A10" s="494" t="s">
        <v>74</v>
      </c>
      <c r="B10" s="494"/>
      <c r="C10" s="494"/>
      <c r="D10" s="494"/>
      <c r="E10" s="494"/>
      <c r="F10" s="494"/>
      <c r="G10" s="494"/>
      <c r="H10" s="494"/>
      <c r="I10" s="494"/>
    </row>
    <row r="11" spans="1:13" ht="18" thickBot="1" x14ac:dyDescent="0.6">
      <c r="A11" s="1"/>
      <c r="B11" s="2"/>
      <c r="C11" s="2"/>
      <c r="D11" s="2"/>
      <c r="E11" s="2"/>
      <c r="F11" s="2"/>
      <c r="G11" s="2"/>
      <c r="H11" s="2"/>
    </row>
    <row r="12" spans="1:13" ht="18.600000000000001" customHeight="1" thickBot="1" x14ac:dyDescent="0.6">
      <c r="A12" s="1"/>
      <c r="B12" s="552" t="s">
        <v>197</v>
      </c>
      <c r="C12" s="552"/>
      <c r="D12" s="552"/>
      <c r="E12" s="552"/>
      <c r="F12" s="552"/>
      <c r="G12" s="552"/>
      <c r="H12" s="552" t="s">
        <v>120</v>
      </c>
      <c r="I12" s="552"/>
      <c r="J12" s="552"/>
      <c r="K12" s="552"/>
      <c r="L12" s="552"/>
      <c r="M12" s="552"/>
    </row>
    <row r="13" spans="1:13" ht="18" thickBot="1" x14ac:dyDescent="0.6">
      <c r="A13" s="12" t="s">
        <v>36</v>
      </c>
      <c r="B13" s="12" t="s">
        <v>76</v>
      </c>
      <c r="C13" s="12" t="s">
        <v>75</v>
      </c>
      <c r="D13" s="12" t="s">
        <v>77</v>
      </c>
      <c r="E13" s="12" t="s">
        <v>73</v>
      </c>
      <c r="F13" s="12" t="s">
        <v>38</v>
      </c>
      <c r="G13" s="12" t="s">
        <v>39</v>
      </c>
      <c r="H13" s="12" t="s">
        <v>76</v>
      </c>
      <c r="I13" s="12" t="s">
        <v>75</v>
      </c>
      <c r="J13" s="12" t="s">
        <v>77</v>
      </c>
      <c r="K13" s="12" t="s">
        <v>73</v>
      </c>
      <c r="L13" s="12" t="s">
        <v>38</v>
      </c>
      <c r="M13" s="12" t="s">
        <v>39</v>
      </c>
    </row>
    <row r="14" spans="1:13" x14ac:dyDescent="0.5">
      <c r="A14" s="488" t="s">
        <v>521</v>
      </c>
      <c r="B14" s="488" t="s">
        <v>324</v>
      </c>
      <c r="C14" s="488" t="s">
        <v>324</v>
      </c>
      <c r="D14" s="488" t="s">
        <v>324</v>
      </c>
      <c r="E14" s="488">
        <v>0</v>
      </c>
      <c r="F14" s="488">
        <v>0</v>
      </c>
      <c r="G14" s="488" t="s">
        <v>324</v>
      </c>
      <c r="H14" s="488" t="s">
        <v>536</v>
      </c>
      <c r="I14" s="488" t="s">
        <v>537</v>
      </c>
      <c r="J14" s="488" t="s">
        <v>324</v>
      </c>
      <c r="K14" s="488">
        <v>2</v>
      </c>
      <c r="L14" s="488">
        <v>2400000</v>
      </c>
      <c r="M14" s="488" t="s">
        <v>538</v>
      </c>
    </row>
    <row r="15" spans="1:13" x14ac:dyDescent="0.5">
      <c r="A15" s="488" t="s">
        <v>520</v>
      </c>
      <c r="B15" s="488" t="s">
        <v>536</v>
      </c>
      <c r="C15" s="488" t="s">
        <v>537</v>
      </c>
      <c r="D15" s="488" t="s">
        <v>324</v>
      </c>
      <c r="E15" s="488">
        <v>202</v>
      </c>
      <c r="F15" s="488">
        <v>2700000</v>
      </c>
      <c r="G15" s="488" t="s">
        <v>538</v>
      </c>
      <c r="H15" s="488" t="s">
        <v>536</v>
      </c>
      <c r="I15" s="488" t="s">
        <v>537</v>
      </c>
      <c r="J15" s="488" t="s">
        <v>324</v>
      </c>
      <c r="K15" s="488">
        <v>197</v>
      </c>
      <c r="L15" s="488">
        <v>2700000</v>
      </c>
      <c r="M15" s="488" t="s">
        <v>538</v>
      </c>
    </row>
    <row r="16" spans="1:13" x14ac:dyDescent="0.5">
      <c r="A16" s="488" t="s">
        <v>519</v>
      </c>
      <c r="B16" s="488" t="s">
        <v>536</v>
      </c>
      <c r="C16" s="488" t="s">
        <v>537</v>
      </c>
      <c r="D16" s="488" t="s">
        <v>324</v>
      </c>
      <c r="E16" s="488">
        <v>443</v>
      </c>
      <c r="F16" s="488">
        <v>3000000</v>
      </c>
      <c r="G16" s="488" t="s">
        <v>538</v>
      </c>
      <c r="H16" s="488" t="s">
        <v>536</v>
      </c>
      <c r="I16" s="488" t="s">
        <v>537</v>
      </c>
      <c r="J16" s="488" t="s">
        <v>324</v>
      </c>
      <c r="K16" s="488">
        <v>443</v>
      </c>
      <c r="L16" s="488">
        <v>3000000</v>
      </c>
      <c r="M16" s="488" t="s">
        <v>538</v>
      </c>
    </row>
    <row r="17" spans="1:13" x14ac:dyDescent="0.5">
      <c r="A17" s="488" t="s">
        <v>484</v>
      </c>
      <c r="B17" s="488" t="s">
        <v>536</v>
      </c>
      <c r="C17" s="488" t="s">
        <v>537</v>
      </c>
      <c r="D17" s="488" t="s">
        <v>324</v>
      </c>
      <c r="E17" s="488">
        <v>233</v>
      </c>
      <c r="F17" s="488">
        <v>3300000</v>
      </c>
      <c r="G17" s="488" t="s">
        <v>538</v>
      </c>
      <c r="H17" s="488" t="s">
        <v>536</v>
      </c>
      <c r="I17" s="488" t="s">
        <v>537</v>
      </c>
      <c r="J17" s="488" t="s">
        <v>324</v>
      </c>
      <c r="K17" s="488">
        <v>233</v>
      </c>
      <c r="L17" s="488">
        <v>3300000</v>
      </c>
      <c r="M17" s="488" t="s">
        <v>538</v>
      </c>
    </row>
    <row r="18" spans="1:13" x14ac:dyDescent="0.5">
      <c r="A18" s="488" t="s">
        <v>529</v>
      </c>
      <c r="B18" s="488" t="s">
        <v>536</v>
      </c>
      <c r="C18" s="488" t="s">
        <v>537</v>
      </c>
      <c r="D18" s="488" t="s">
        <v>324</v>
      </c>
      <c r="E18" s="488">
        <v>116</v>
      </c>
      <c r="F18" s="488">
        <v>3600000</v>
      </c>
      <c r="G18" s="488" t="s">
        <v>538</v>
      </c>
      <c r="H18" s="488" t="s">
        <v>536</v>
      </c>
      <c r="I18" s="488" t="s">
        <v>537</v>
      </c>
      <c r="J18" s="488" t="s">
        <v>324</v>
      </c>
      <c r="K18" s="488">
        <v>116</v>
      </c>
      <c r="L18" s="488">
        <v>3600000</v>
      </c>
      <c r="M18" s="488" t="s">
        <v>538</v>
      </c>
    </row>
    <row r="19" spans="1:13" x14ac:dyDescent="0.5">
      <c r="A19" s="488" t="s">
        <v>485</v>
      </c>
      <c r="B19" s="488" t="s">
        <v>536</v>
      </c>
      <c r="C19" s="488" t="s">
        <v>537</v>
      </c>
      <c r="D19" s="488" t="s">
        <v>324</v>
      </c>
      <c r="E19" s="488">
        <v>103</v>
      </c>
      <c r="F19" s="488">
        <v>3900000</v>
      </c>
      <c r="G19" s="488" t="s">
        <v>538</v>
      </c>
      <c r="H19" s="488" t="s">
        <v>536</v>
      </c>
      <c r="I19" s="488" t="s">
        <v>537</v>
      </c>
      <c r="J19" s="488" t="s">
        <v>324</v>
      </c>
      <c r="K19" s="488">
        <v>106</v>
      </c>
      <c r="L19" s="488">
        <v>3900000</v>
      </c>
      <c r="M19" s="488" t="s">
        <v>538</v>
      </c>
    </row>
    <row r="20" spans="1:13" x14ac:dyDescent="0.5">
      <c r="A20" s="488" t="s">
        <v>498</v>
      </c>
      <c r="B20" s="488" t="s">
        <v>324</v>
      </c>
      <c r="C20" s="488" t="s">
        <v>324</v>
      </c>
      <c r="D20" s="488" t="s">
        <v>324</v>
      </c>
      <c r="E20" s="488">
        <v>0</v>
      </c>
      <c r="F20" s="488">
        <v>0</v>
      </c>
      <c r="G20" s="488" t="s">
        <v>324</v>
      </c>
      <c r="H20" s="488" t="s">
        <v>536</v>
      </c>
      <c r="I20" s="488" t="s">
        <v>537</v>
      </c>
      <c r="J20" s="488" t="s">
        <v>324</v>
      </c>
      <c r="K20" s="488">
        <v>100</v>
      </c>
      <c r="L20" s="488">
        <v>4200000</v>
      </c>
      <c r="M20" s="488" t="s">
        <v>538</v>
      </c>
    </row>
    <row r="21" spans="1:13" x14ac:dyDescent="0.5">
      <c r="A21" s="488" t="s">
        <v>487</v>
      </c>
      <c r="B21" s="488" t="s">
        <v>324</v>
      </c>
      <c r="C21" s="488" t="s">
        <v>324</v>
      </c>
      <c r="D21" s="488" t="s">
        <v>324</v>
      </c>
      <c r="E21" s="488">
        <v>0</v>
      </c>
      <c r="F21" s="488">
        <v>0</v>
      </c>
      <c r="G21" s="488" t="s">
        <v>324</v>
      </c>
      <c r="H21" s="488" t="s">
        <v>536</v>
      </c>
      <c r="I21" s="488" t="s">
        <v>537</v>
      </c>
      <c r="J21" s="488" t="s">
        <v>324</v>
      </c>
      <c r="K21" s="488">
        <v>160</v>
      </c>
      <c r="L21" s="488">
        <v>3000000</v>
      </c>
      <c r="M21" s="488" t="s">
        <v>397</v>
      </c>
    </row>
    <row r="22" spans="1:13" x14ac:dyDescent="0.5">
      <c r="A22" s="488" t="s">
        <v>483</v>
      </c>
      <c r="B22" s="488" t="s">
        <v>536</v>
      </c>
      <c r="C22" s="488" t="s">
        <v>537</v>
      </c>
      <c r="D22" s="488" t="s">
        <v>324</v>
      </c>
      <c r="E22" s="488">
        <v>593</v>
      </c>
      <c r="F22" s="488">
        <v>3500000</v>
      </c>
      <c r="G22" s="488" t="s">
        <v>397</v>
      </c>
      <c r="H22" s="488" t="s">
        <v>536</v>
      </c>
      <c r="I22" s="488" t="s">
        <v>537</v>
      </c>
      <c r="J22" s="488" t="s">
        <v>324</v>
      </c>
      <c r="K22" s="488">
        <v>593</v>
      </c>
      <c r="L22" s="488">
        <v>3500000</v>
      </c>
      <c r="M22" s="488" t="s">
        <v>397</v>
      </c>
    </row>
    <row r="23" spans="1:13" x14ac:dyDescent="0.5">
      <c r="A23" s="488" t="s">
        <v>507</v>
      </c>
      <c r="B23" s="488" t="s">
        <v>536</v>
      </c>
      <c r="C23" s="488" t="s">
        <v>537</v>
      </c>
      <c r="D23" s="488" t="s">
        <v>324</v>
      </c>
      <c r="E23" s="488">
        <v>311</v>
      </c>
      <c r="F23" s="488">
        <v>4000000</v>
      </c>
      <c r="G23" s="488" t="s">
        <v>397</v>
      </c>
      <c r="H23" s="488" t="s">
        <v>536</v>
      </c>
      <c r="I23" s="488" t="s">
        <v>537</v>
      </c>
      <c r="J23" s="488" t="s">
        <v>324</v>
      </c>
      <c r="K23" s="488">
        <v>542</v>
      </c>
      <c r="L23" s="488">
        <v>4000000</v>
      </c>
      <c r="M23" s="488" t="s">
        <v>397</v>
      </c>
    </row>
    <row r="24" spans="1:13" x14ac:dyDescent="0.5">
      <c r="A24" s="488" t="s">
        <v>497</v>
      </c>
      <c r="B24" s="488" t="s">
        <v>536</v>
      </c>
      <c r="C24" s="488" t="s">
        <v>537</v>
      </c>
      <c r="D24" s="488" t="s">
        <v>324</v>
      </c>
      <c r="E24" s="488">
        <v>200</v>
      </c>
      <c r="F24" s="488">
        <v>4500000</v>
      </c>
      <c r="G24" s="488" t="s">
        <v>397</v>
      </c>
      <c r="H24" s="488" t="s">
        <v>536</v>
      </c>
      <c r="I24" s="488" t="s">
        <v>537</v>
      </c>
      <c r="J24" s="488" t="s">
        <v>324</v>
      </c>
      <c r="K24" s="488">
        <v>200</v>
      </c>
      <c r="L24" s="488">
        <v>4500000</v>
      </c>
      <c r="M24" s="488" t="s">
        <v>397</v>
      </c>
    </row>
    <row r="25" spans="1:13" x14ac:dyDescent="0.5">
      <c r="A25" s="488" t="s">
        <v>518</v>
      </c>
      <c r="B25" s="488" t="s">
        <v>536</v>
      </c>
      <c r="C25" s="488" t="s">
        <v>537</v>
      </c>
      <c r="D25" s="488" t="s">
        <v>324</v>
      </c>
      <c r="E25" s="488">
        <v>19070</v>
      </c>
      <c r="F25" s="488">
        <v>1100000</v>
      </c>
      <c r="G25" s="488" t="s">
        <v>539</v>
      </c>
      <c r="H25" s="488" t="s">
        <v>536</v>
      </c>
      <c r="I25" s="488" t="s">
        <v>537</v>
      </c>
      <c r="J25" s="488" t="s">
        <v>324</v>
      </c>
      <c r="K25" s="488">
        <v>19070</v>
      </c>
      <c r="L25" s="488">
        <v>1100000</v>
      </c>
      <c r="M25" s="488" t="s">
        <v>539</v>
      </c>
    </row>
    <row r="26" spans="1:13" x14ac:dyDescent="0.5">
      <c r="A26" s="488" t="s">
        <v>511</v>
      </c>
      <c r="B26" s="488" t="s">
        <v>536</v>
      </c>
      <c r="C26" s="488" t="s">
        <v>537</v>
      </c>
      <c r="D26" s="488" t="s">
        <v>324</v>
      </c>
      <c r="E26" s="488">
        <v>25522</v>
      </c>
      <c r="F26" s="488">
        <v>1300000</v>
      </c>
      <c r="G26" s="488" t="s">
        <v>539</v>
      </c>
      <c r="H26" s="488" t="s">
        <v>536</v>
      </c>
      <c r="I26" s="488" t="s">
        <v>537</v>
      </c>
      <c r="J26" s="488" t="s">
        <v>324</v>
      </c>
      <c r="K26" s="488">
        <v>25522</v>
      </c>
      <c r="L26" s="488">
        <v>1300000</v>
      </c>
      <c r="M26" s="488" t="s">
        <v>539</v>
      </c>
    </row>
    <row r="27" spans="1:13" x14ac:dyDescent="0.5">
      <c r="A27" s="488" t="s">
        <v>486</v>
      </c>
      <c r="B27" s="488" t="s">
        <v>536</v>
      </c>
      <c r="C27" s="488" t="s">
        <v>537</v>
      </c>
      <c r="D27" s="488" t="s">
        <v>324</v>
      </c>
      <c r="E27" s="488">
        <v>33478</v>
      </c>
      <c r="F27" s="488">
        <v>1500000</v>
      </c>
      <c r="G27" s="488" t="s">
        <v>539</v>
      </c>
      <c r="H27" s="488" t="s">
        <v>536</v>
      </c>
      <c r="I27" s="488" t="s">
        <v>537</v>
      </c>
      <c r="J27" s="488" t="s">
        <v>324</v>
      </c>
      <c r="K27" s="488">
        <v>33478</v>
      </c>
      <c r="L27" s="488">
        <v>1500000</v>
      </c>
      <c r="M27" s="488" t="s">
        <v>539</v>
      </c>
    </row>
    <row r="28" spans="1:13" x14ac:dyDescent="0.5">
      <c r="A28" s="488" t="s">
        <v>533</v>
      </c>
      <c r="B28" s="488" t="s">
        <v>536</v>
      </c>
      <c r="C28" s="488" t="s">
        <v>537</v>
      </c>
      <c r="D28" s="488" t="s">
        <v>324</v>
      </c>
      <c r="E28" s="488">
        <v>25002</v>
      </c>
      <c r="F28" s="488">
        <v>1700000</v>
      </c>
      <c r="G28" s="488" t="s">
        <v>539</v>
      </c>
      <c r="H28" s="488" t="s">
        <v>536</v>
      </c>
      <c r="I28" s="488" t="s">
        <v>537</v>
      </c>
      <c r="J28" s="488" t="s">
        <v>324</v>
      </c>
      <c r="K28" s="488">
        <v>36189</v>
      </c>
      <c r="L28" s="488">
        <v>1700000</v>
      </c>
      <c r="M28" s="488" t="s">
        <v>539</v>
      </c>
    </row>
    <row r="29" spans="1:13" x14ac:dyDescent="0.5">
      <c r="A29" s="488" t="s">
        <v>506</v>
      </c>
      <c r="B29" s="488" t="s">
        <v>536</v>
      </c>
      <c r="C29" s="488" t="s">
        <v>537</v>
      </c>
      <c r="D29" s="488" t="s">
        <v>324</v>
      </c>
      <c r="E29" s="488">
        <v>10001</v>
      </c>
      <c r="F29" s="488">
        <v>1900000</v>
      </c>
      <c r="G29" s="488" t="s">
        <v>539</v>
      </c>
      <c r="H29" s="488" t="s">
        <v>536</v>
      </c>
      <c r="I29" s="488" t="s">
        <v>537</v>
      </c>
      <c r="J29" s="488" t="s">
        <v>324</v>
      </c>
      <c r="K29" s="488">
        <v>11400</v>
      </c>
      <c r="L29" s="488">
        <v>1900000</v>
      </c>
      <c r="M29" s="488" t="s">
        <v>539</v>
      </c>
    </row>
    <row r="30" spans="1:13" x14ac:dyDescent="0.5">
      <c r="A30" s="488" t="s">
        <v>535</v>
      </c>
      <c r="B30" s="488" t="s">
        <v>536</v>
      </c>
      <c r="C30" s="488" t="s">
        <v>537</v>
      </c>
      <c r="D30" s="488" t="s">
        <v>324</v>
      </c>
      <c r="E30" s="488">
        <v>1</v>
      </c>
      <c r="F30" s="488">
        <v>2100000</v>
      </c>
      <c r="G30" s="488" t="s">
        <v>539</v>
      </c>
      <c r="H30" s="488" t="s">
        <v>536</v>
      </c>
      <c r="I30" s="488" t="s">
        <v>537</v>
      </c>
      <c r="J30" s="488" t="s">
        <v>324</v>
      </c>
      <c r="K30" s="488">
        <v>10001</v>
      </c>
      <c r="L30" s="488">
        <v>2100000</v>
      </c>
      <c r="M30" s="488" t="s">
        <v>539</v>
      </c>
    </row>
    <row r="31" spans="1:13" ht="16.8" x14ac:dyDescent="0.5">
      <c r="A31" s="536" t="s">
        <v>493</v>
      </c>
      <c r="B31" s="488" t="s">
        <v>536</v>
      </c>
      <c r="C31" s="488" t="s">
        <v>540</v>
      </c>
      <c r="D31" s="488" t="s">
        <v>324</v>
      </c>
      <c r="E31" s="488">
        <v>38</v>
      </c>
      <c r="F31" s="488">
        <v>700000</v>
      </c>
      <c r="G31" s="488" t="s">
        <v>539</v>
      </c>
      <c r="H31" s="488" t="s">
        <v>536</v>
      </c>
      <c r="I31" s="488" t="s">
        <v>540</v>
      </c>
      <c r="J31" s="488" t="s">
        <v>324</v>
      </c>
      <c r="K31" s="488">
        <v>18</v>
      </c>
      <c r="L31" s="488">
        <v>700000</v>
      </c>
      <c r="M31" s="488" t="s">
        <v>539</v>
      </c>
    </row>
    <row r="32" spans="1:13" x14ac:dyDescent="0.5">
      <c r="A32" s="488" t="s">
        <v>541</v>
      </c>
      <c r="B32" s="488" t="s">
        <v>536</v>
      </c>
      <c r="C32" s="488" t="s">
        <v>540</v>
      </c>
      <c r="D32" s="488" t="s">
        <v>324</v>
      </c>
      <c r="E32" s="488">
        <v>565</v>
      </c>
      <c r="F32" s="488">
        <v>900000</v>
      </c>
      <c r="G32" s="488" t="s">
        <v>539</v>
      </c>
      <c r="H32" s="488" t="s">
        <v>536</v>
      </c>
      <c r="I32" s="488" t="s">
        <v>540</v>
      </c>
      <c r="J32" s="488" t="s">
        <v>324</v>
      </c>
      <c r="K32" s="488">
        <v>565</v>
      </c>
      <c r="L32" s="488">
        <v>900000</v>
      </c>
      <c r="M32" s="488" t="s">
        <v>539</v>
      </c>
    </row>
    <row r="33" spans="1:13" x14ac:dyDescent="0.5">
      <c r="A33" s="488" t="s">
        <v>542</v>
      </c>
      <c r="B33" s="488" t="s">
        <v>324</v>
      </c>
      <c r="C33" s="488" t="s">
        <v>324</v>
      </c>
      <c r="D33" s="488" t="s">
        <v>324</v>
      </c>
      <c r="E33" s="488">
        <v>0</v>
      </c>
      <c r="F33" s="488">
        <v>0</v>
      </c>
      <c r="G33" s="488" t="s">
        <v>324</v>
      </c>
      <c r="H33" s="488" t="s">
        <v>536</v>
      </c>
      <c r="I33" s="488" t="s">
        <v>540</v>
      </c>
      <c r="J33" s="488" t="s">
        <v>324</v>
      </c>
      <c r="K33" s="488">
        <v>10815</v>
      </c>
      <c r="L33" s="488">
        <v>1100000</v>
      </c>
      <c r="M33" s="488" t="s">
        <v>543</v>
      </c>
    </row>
    <row r="34" spans="1:13" x14ac:dyDescent="0.5">
      <c r="A34" s="488" t="s">
        <v>513</v>
      </c>
      <c r="B34" s="488" t="s">
        <v>324</v>
      </c>
      <c r="C34" s="488" t="s">
        <v>324</v>
      </c>
      <c r="D34" s="488" t="s">
        <v>324</v>
      </c>
      <c r="E34" s="488">
        <v>0</v>
      </c>
      <c r="F34" s="488">
        <v>0</v>
      </c>
      <c r="G34" s="488" t="s">
        <v>324</v>
      </c>
      <c r="H34" s="488" t="s">
        <v>536</v>
      </c>
      <c r="I34" s="488" t="s">
        <v>537</v>
      </c>
      <c r="J34" s="488" t="s">
        <v>324</v>
      </c>
      <c r="K34" s="488">
        <v>1</v>
      </c>
      <c r="L34" s="488">
        <v>1300000</v>
      </c>
      <c r="M34" s="488" t="s">
        <v>543</v>
      </c>
    </row>
    <row r="35" spans="1:13" x14ac:dyDescent="0.5">
      <c r="A35" s="488" t="s">
        <v>512</v>
      </c>
      <c r="B35" s="488" t="s">
        <v>324</v>
      </c>
      <c r="C35" s="488" t="s">
        <v>324</v>
      </c>
      <c r="D35" s="488" t="s">
        <v>324</v>
      </c>
      <c r="E35" s="488">
        <v>0</v>
      </c>
      <c r="F35" s="488">
        <v>0</v>
      </c>
      <c r="G35" s="488" t="s">
        <v>324</v>
      </c>
      <c r="H35" s="488" t="s">
        <v>536</v>
      </c>
      <c r="I35" s="488" t="s">
        <v>537</v>
      </c>
      <c r="J35" s="488" t="s">
        <v>324</v>
      </c>
      <c r="K35" s="488">
        <v>76500</v>
      </c>
      <c r="L35" s="488">
        <v>1500000</v>
      </c>
      <c r="M35" s="488" t="s">
        <v>543</v>
      </c>
    </row>
    <row r="36" spans="1:13" x14ac:dyDescent="0.5">
      <c r="A36" s="488" t="s">
        <v>496</v>
      </c>
      <c r="B36" s="488" t="s">
        <v>536</v>
      </c>
      <c r="C36" s="488" t="s">
        <v>537</v>
      </c>
      <c r="D36" s="488" t="s">
        <v>324</v>
      </c>
      <c r="E36" s="488">
        <v>12965</v>
      </c>
      <c r="F36" s="488">
        <v>1000000</v>
      </c>
      <c r="G36" s="488" t="s">
        <v>544</v>
      </c>
      <c r="H36" s="488" t="s">
        <v>536</v>
      </c>
      <c r="I36" s="488" t="s">
        <v>537</v>
      </c>
      <c r="J36" s="488" t="s">
        <v>324</v>
      </c>
      <c r="K36" s="488">
        <v>12965</v>
      </c>
      <c r="L36" s="488">
        <v>1000000</v>
      </c>
      <c r="M36" s="488" t="s">
        <v>544</v>
      </c>
    </row>
    <row r="37" spans="1:13" x14ac:dyDescent="0.5">
      <c r="A37" s="488" t="s">
        <v>517</v>
      </c>
      <c r="B37" s="488" t="s">
        <v>536</v>
      </c>
      <c r="C37" s="488" t="s">
        <v>537</v>
      </c>
      <c r="D37" s="488" t="s">
        <v>324</v>
      </c>
      <c r="E37" s="488">
        <v>2745</v>
      </c>
      <c r="F37" s="488">
        <v>1200000</v>
      </c>
      <c r="G37" s="488" t="s">
        <v>544</v>
      </c>
      <c r="H37" s="488" t="s">
        <v>536</v>
      </c>
      <c r="I37" s="488" t="s">
        <v>537</v>
      </c>
      <c r="J37" s="488" t="s">
        <v>324</v>
      </c>
      <c r="K37" s="488">
        <v>2745</v>
      </c>
      <c r="L37" s="488">
        <v>1200000</v>
      </c>
      <c r="M37" s="488" t="s">
        <v>544</v>
      </c>
    </row>
    <row r="38" spans="1:13" x14ac:dyDescent="0.5">
      <c r="A38" s="488" t="s">
        <v>495</v>
      </c>
      <c r="B38" s="488" t="s">
        <v>536</v>
      </c>
      <c r="C38" s="488" t="s">
        <v>537</v>
      </c>
      <c r="D38" s="488" t="s">
        <v>324</v>
      </c>
      <c r="E38" s="488">
        <v>27995</v>
      </c>
      <c r="F38" s="488">
        <v>1400000</v>
      </c>
      <c r="G38" s="488" t="s">
        <v>544</v>
      </c>
      <c r="H38" s="488" t="s">
        <v>536</v>
      </c>
      <c r="I38" s="488" t="s">
        <v>537</v>
      </c>
      <c r="J38" s="488" t="s">
        <v>324</v>
      </c>
      <c r="K38" s="488">
        <v>37995</v>
      </c>
      <c r="L38" s="488">
        <v>1400000</v>
      </c>
      <c r="M38" s="488" t="s">
        <v>544</v>
      </c>
    </row>
    <row r="39" spans="1:13" x14ac:dyDescent="0.5">
      <c r="A39" s="488" t="s">
        <v>505</v>
      </c>
      <c r="B39" s="488" t="s">
        <v>536</v>
      </c>
      <c r="C39" s="488" t="s">
        <v>537</v>
      </c>
      <c r="D39" s="488" t="s">
        <v>324</v>
      </c>
      <c r="E39" s="488">
        <v>24105</v>
      </c>
      <c r="F39" s="488">
        <v>1600000</v>
      </c>
      <c r="G39" s="488" t="s">
        <v>544</v>
      </c>
      <c r="H39" s="488" t="s">
        <v>536</v>
      </c>
      <c r="I39" s="488" t="s">
        <v>537</v>
      </c>
      <c r="J39" s="488" t="s">
        <v>324</v>
      </c>
      <c r="K39" s="488">
        <v>34105</v>
      </c>
      <c r="L39" s="488">
        <v>1600000</v>
      </c>
      <c r="M39" s="488" t="s">
        <v>544</v>
      </c>
    </row>
    <row r="40" spans="1:13" x14ac:dyDescent="0.5">
      <c r="A40" s="488" t="s">
        <v>528</v>
      </c>
      <c r="B40" s="488" t="s">
        <v>536</v>
      </c>
      <c r="C40" s="488" t="s">
        <v>537</v>
      </c>
      <c r="D40" s="488" t="s">
        <v>324</v>
      </c>
      <c r="E40" s="488">
        <v>19868</v>
      </c>
      <c r="F40" s="488">
        <v>1800000</v>
      </c>
      <c r="G40" s="488" t="s">
        <v>544</v>
      </c>
      <c r="H40" s="488" t="s">
        <v>536</v>
      </c>
      <c r="I40" s="488" t="s">
        <v>537</v>
      </c>
      <c r="J40" s="488" t="s">
        <v>324</v>
      </c>
      <c r="K40" s="488">
        <v>19868</v>
      </c>
      <c r="L40" s="488">
        <v>1800000</v>
      </c>
      <c r="M40" s="488" t="s">
        <v>544</v>
      </c>
    </row>
    <row r="41" spans="1:13" x14ac:dyDescent="0.5">
      <c r="A41" s="488" t="s">
        <v>482</v>
      </c>
      <c r="B41" s="488" t="s">
        <v>536</v>
      </c>
      <c r="C41" s="488" t="s">
        <v>537</v>
      </c>
      <c r="D41" s="488" t="s">
        <v>324</v>
      </c>
      <c r="E41" s="488">
        <v>1</v>
      </c>
      <c r="F41" s="488">
        <v>2000000</v>
      </c>
      <c r="G41" s="488" t="s">
        <v>544</v>
      </c>
      <c r="H41" s="488" t="s">
        <v>536</v>
      </c>
      <c r="I41" s="488" t="s">
        <v>537</v>
      </c>
      <c r="J41" s="488" t="s">
        <v>324</v>
      </c>
      <c r="K41" s="488">
        <v>1</v>
      </c>
      <c r="L41" s="488">
        <v>2000000</v>
      </c>
      <c r="M41" s="488" t="s">
        <v>544</v>
      </c>
    </row>
    <row r="42" spans="1:13" x14ac:dyDescent="0.5">
      <c r="A42" s="488" t="s">
        <v>522</v>
      </c>
      <c r="B42" s="488" t="s">
        <v>324</v>
      </c>
      <c r="C42" s="488" t="s">
        <v>324</v>
      </c>
      <c r="D42" s="488" t="s">
        <v>324</v>
      </c>
      <c r="E42" s="488">
        <v>0</v>
      </c>
      <c r="F42" s="488">
        <v>0</v>
      </c>
      <c r="G42" s="488" t="s">
        <v>324</v>
      </c>
      <c r="H42" s="488" t="s">
        <v>536</v>
      </c>
      <c r="I42" s="488" t="s">
        <v>537</v>
      </c>
      <c r="J42" s="488" t="s">
        <v>324</v>
      </c>
      <c r="K42" s="488">
        <v>7846</v>
      </c>
      <c r="L42" s="488">
        <v>600000</v>
      </c>
      <c r="M42" s="488" t="s">
        <v>544</v>
      </c>
    </row>
    <row r="43" spans="1:13" x14ac:dyDescent="0.5">
      <c r="A43" s="488" t="s">
        <v>492</v>
      </c>
      <c r="B43" s="488" t="s">
        <v>536</v>
      </c>
      <c r="C43" s="488" t="s">
        <v>537</v>
      </c>
      <c r="D43" s="488" t="s">
        <v>324</v>
      </c>
      <c r="E43" s="488">
        <v>15001</v>
      </c>
      <c r="F43" s="488">
        <v>800000</v>
      </c>
      <c r="G43" s="488" t="s">
        <v>544</v>
      </c>
      <c r="H43" s="488" t="s">
        <v>536</v>
      </c>
      <c r="I43" s="488" t="s">
        <v>537</v>
      </c>
      <c r="J43" s="488" t="s">
        <v>324</v>
      </c>
      <c r="K43" s="488">
        <v>15001</v>
      </c>
      <c r="L43" s="488">
        <v>800000</v>
      </c>
      <c r="M43" s="488" t="s">
        <v>544</v>
      </c>
    </row>
    <row r="46" spans="1:13" x14ac:dyDescent="0.5">
      <c r="A46" s="8"/>
      <c r="B46" s="8"/>
      <c r="C46" s="8"/>
      <c r="D46" s="8"/>
      <c r="E46" s="8"/>
      <c r="F46" s="8"/>
      <c r="G46" s="8"/>
      <c r="H46" s="8"/>
      <c r="I46" s="8"/>
    </row>
    <row r="47" spans="1:13" x14ac:dyDescent="0.5">
      <c r="A47" s="8"/>
      <c r="B47" s="8"/>
      <c r="C47" s="8"/>
      <c r="D47" s="8"/>
      <c r="E47" s="8"/>
      <c r="F47" s="8"/>
      <c r="G47" s="8"/>
      <c r="H47" s="8"/>
      <c r="I47" s="8"/>
    </row>
    <row r="48" spans="1:13" x14ac:dyDescent="0.5">
      <c r="A48" s="8"/>
      <c r="B48" s="8"/>
      <c r="C48" s="8"/>
      <c r="D48" s="8"/>
      <c r="E48" s="8"/>
      <c r="F48" s="8"/>
      <c r="G48" s="8"/>
      <c r="H48" s="8"/>
      <c r="I48" s="8"/>
    </row>
    <row r="49" spans="1:9" x14ac:dyDescent="0.5">
      <c r="A49" s="8"/>
      <c r="B49" s="8"/>
      <c r="C49" s="8"/>
      <c r="D49" s="8"/>
      <c r="E49" s="8"/>
      <c r="F49" s="8"/>
      <c r="G49" s="8"/>
      <c r="H49" s="8"/>
      <c r="I49" s="8"/>
    </row>
    <row r="50" spans="1:9" x14ac:dyDescent="0.5">
      <c r="A50" s="8"/>
      <c r="B50" s="8"/>
      <c r="C50" s="8"/>
      <c r="D50" s="8"/>
      <c r="E50" s="8"/>
      <c r="F50" s="8"/>
      <c r="G50" s="8"/>
      <c r="H50" s="8"/>
      <c r="I50" s="8"/>
    </row>
    <row r="51" spans="1:9" x14ac:dyDescent="0.5">
      <c r="A51" s="8"/>
      <c r="B51" s="8"/>
      <c r="C51" s="8"/>
      <c r="D51" s="8"/>
      <c r="E51" s="8"/>
      <c r="F51" s="8"/>
      <c r="G51" s="8"/>
      <c r="H51" s="8"/>
      <c r="I51" s="8"/>
    </row>
    <row r="52" spans="1:9" x14ac:dyDescent="0.5">
      <c r="A52" s="8"/>
      <c r="B52" s="8"/>
      <c r="C52" s="8"/>
      <c r="D52" s="8"/>
      <c r="E52" s="8"/>
      <c r="F52" s="8"/>
      <c r="G52" s="8"/>
      <c r="H52" s="8"/>
      <c r="I52" s="8"/>
    </row>
    <row r="53" spans="1:9" x14ac:dyDescent="0.5">
      <c r="A53" s="8"/>
      <c r="B53" s="8"/>
      <c r="C53" s="8"/>
      <c r="D53" s="8"/>
      <c r="E53" s="8"/>
      <c r="F53" s="8"/>
      <c r="G53" s="8"/>
      <c r="H53" s="8"/>
      <c r="I53" s="8"/>
    </row>
    <row r="54" spans="1:9" x14ac:dyDescent="0.5">
      <c r="A54" s="8"/>
      <c r="B54" s="8"/>
      <c r="C54" s="8"/>
      <c r="D54" s="8"/>
      <c r="E54" s="8"/>
      <c r="F54" s="8"/>
      <c r="G54" s="8"/>
      <c r="H54" s="8"/>
      <c r="I54" s="8"/>
    </row>
    <row r="55" spans="1:9" x14ac:dyDescent="0.5">
      <c r="A55" s="8"/>
      <c r="B55" s="8"/>
      <c r="C55" s="8"/>
      <c r="D55" s="8"/>
      <c r="E55" s="8"/>
      <c r="F55" s="8"/>
      <c r="G55" s="8"/>
      <c r="H55" s="8"/>
      <c r="I55" s="8"/>
    </row>
    <row r="56" spans="1:9" x14ac:dyDescent="0.5">
      <c r="A56" s="8"/>
      <c r="B56" s="8"/>
      <c r="C56" s="8"/>
      <c r="D56" s="8"/>
      <c r="E56" s="8"/>
      <c r="F56" s="8"/>
      <c r="G56" s="8"/>
      <c r="H56" s="8"/>
      <c r="I56" s="8"/>
    </row>
    <row r="57" spans="1:9" x14ac:dyDescent="0.5">
      <c r="A57" s="8"/>
      <c r="B57" s="8"/>
      <c r="C57" s="8"/>
      <c r="D57" s="8"/>
      <c r="E57" s="8"/>
      <c r="F57" s="8"/>
      <c r="G57" s="8"/>
      <c r="H57" s="8"/>
      <c r="I57" s="8"/>
    </row>
    <row r="58" spans="1:9" x14ac:dyDescent="0.5">
      <c r="A58" s="8"/>
      <c r="B58" s="8"/>
      <c r="C58" s="8"/>
      <c r="D58" s="8"/>
      <c r="E58" s="8"/>
      <c r="F58" s="8"/>
      <c r="G58" s="8"/>
      <c r="H58" s="8"/>
      <c r="I58" s="8"/>
    </row>
    <row r="59" spans="1:9" x14ac:dyDescent="0.5">
      <c r="A59" s="8"/>
      <c r="B59" s="8"/>
      <c r="C59" s="8"/>
      <c r="D59" s="8"/>
      <c r="E59" s="8"/>
      <c r="F59" s="8"/>
      <c r="G59" s="8"/>
      <c r="H59" s="8"/>
      <c r="I59" s="8"/>
    </row>
    <row r="60" spans="1:9" x14ac:dyDescent="0.5">
      <c r="A60" s="8"/>
      <c r="B60" s="8"/>
      <c r="C60" s="8"/>
      <c r="D60" s="8"/>
      <c r="E60" s="8"/>
      <c r="F60" s="8"/>
      <c r="G60" s="8"/>
      <c r="H60" s="8"/>
      <c r="I60" s="8"/>
    </row>
  </sheetData>
  <autoFilter ref="A13:M43" xr:uid="{00000000-0001-0000-0100-000000000000}"/>
  <mergeCells count="7">
    <mergeCell ref="A2:M2"/>
    <mergeCell ref="A1:M1"/>
    <mergeCell ref="B12:G12"/>
    <mergeCell ref="H12:M12"/>
    <mergeCell ref="B6:E6"/>
    <mergeCell ref="F6:I6"/>
    <mergeCell ref="A3:M3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rightToLeft="1" zoomScale="70" zoomScaleNormal="70" zoomScaleSheetLayoutView="100" workbookViewId="0">
      <pane ySplit="8" topLeftCell="A18" activePane="bottomLeft" state="frozen"/>
      <selection pane="bottomLeft" activeCell="F40" sqref="F40"/>
    </sheetView>
  </sheetViews>
  <sheetFormatPr defaultColWidth="9.109375" defaultRowHeight="16.2" x14ac:dyDescent="0.5"/>
  <cols>
    <col min="1" max="1" width="79.109375" style="5" bestFit="1" customWidth="1"/>
    <col min="2" max="2" width="13" style="5" customWidth="1"/>
    <col min="3" max="3" width="15.6640625" style="5" customWidth="1"/>
    <col min="4" max="4" width="15.44140625" style="5" customWidth="1"/>
    <col min="5" max="5" width="11.33203125" style="5" bestFit="1" customWidth="1"/>
    <col min="6" max="6" width="17.44140625" style="5" customWidth="1"/>
    <col min="7" max="7" width="13.33203125" style="5" customWidth="1"/>
    <col min="8" max="8" width="17.44140625" style="5" customWidth="1"/>
    <col min="9" max="9" width="11.88671875" style="5" customWidth="1"/>
    <col min="10" max="10" width="15" style="5" customWidth="1"/>
    <col min="11" max="11" width="18.33203125" style="5" customWidth="1"/>
    <col min="12" max="12" width="19" style="5" customWidth="1"/>
    <col min="13" max="13" width="14.109375" style="5" customWidth="1"/>
    <col min="14" max="14" width="9.109375" style="5"/>
    <col min="15" max="15" width="10.5546875" style="5" bestFit="1" customWidth="1"/>
    <col min="16" max="16" width="18.77734375" style="5" bestFit="1" customWidth="1"/>
    <col min="17" max="17" width="10.5546875" style="5" bestFit="1" customWidth="1"/>
    <col min="18" max="16384" width="9.109375" style="5"/>
  </cols>
  <sheetData>
    <row r="1" spans="1:13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</row>
    <row r="2" spans="1:13" ht="20.399999999999999" x14ac:dyDescent="0.65">
      <c r="A2" s="550" t="s">
        <v>64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1:13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</row>
    <row r="4" spans="1:13" ht="20.399999999999999" x14ac:dyDescent="0.5">
      <c r="A4" s="551" t="s">
        <v>85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</row>
    <row r="6" spans="1:13" ht="18.75" customHeight="1" thickBot="1" x14ac:dyDescent="0.55000000000000004">
      <c r="A6" s="478"/>
      <c r="B6" s="541" t="s">
        <v>197</v>
      </c>
      <c r="C6" s="541"/>
      <c r="D6" s="541"/>
      <c r="E6" s="542" t="s">
        <v>10</v>
      </c>
      <c r="F6" s="542"/>
      <c r="G6" s="542"/>
      <c r="H6" s="542"/>
      <c r="I6" s="541" t="s">
        <v>120</v>
      </c>
      <c r="J6" s="541"/>
      <c r="K6" s="541"/>
      <c r="L6" s="541"/>
      <c r="M6" s="541"/>
    </row>
    <row r="7" spans="1:13" ht="17.25" customHeight="1" x14ac:dyDescent="0.5">
      <c r="A7" s="543" t="s">
        <v>78</v>
      </c>
      <c r="B7" s="545" t="s">
        <v>79</v>
      </c>
      <c r="C7" s="545" t="s">
        <v>0</v>
      </c>
      <c r="D7" s="547" t="s">
        <v>24</v>
      </c>
      <c r="E7" s="548" t="s">
        <v>90</v>
      </c>
      <c r="F7" s="548"/>
      <c r="G7" s="548" t="s">
        <v>91</v>
      </c>
      <c r="H7" s="548"/>
      <c r="I7" s="549" t="s">
        <v>3</v>
      </c>
      <c r="J7" s="547" t="s">
        <v>94</v>
      </c>
      <c r="K7" s="549" t="s">
        <v>0</v>
      </c>
      <c r="L7" s="547" t="s">
        <v>24</v>
      </c>
      <c r="M7" s="547" t="s">
        <v>27</v>
      </c>
    </row>
    <row r="8" spans="1:13" ht="20.25" customHeight="1" thickBot="1" x14ac:dyDescent="0.55000000000000004">
      <c r="A8" s="544"/>
      <c r="B8" s="546"/>
      <c r="C8" s="546"/>
      <c r="D8" s="544"/>
      <c r="E8" s="473" t="s">
        <v>3</v>
      </c>
      <c r="F8" s="473" t="s">
        <v>0</v>
      </c>
      <c r="G8" s="473" t="s">
        <v>3</v>
      </c>
      <c r="H8" s="473" t="s">
        <v>63</v>
      </c>
      <c r="I8" s="546"/>
      <c r="J8" s="544"/>
      <c r="K8" s="546"/>
      <c r="L8" s="544"/>
      <c r="M8" s="544"/>
    </row>
    <row r="9" spans="1:13" x14ac:dyDescent="0.5">
      <c r="A9" s="488" t="s">
        <v>188</v>
      </c>
      <c r="B9" s="488">
        <v>146000000</v>
      </c>
      <c r="C9" s="488">
        <v>2792961524877</v>
      </c>
      <c r="D9" s="488">
        <v>2921842173250</v>
      </c>
      <c r="E9" s="488">
        <v>0</v>
      </c>
      <c r="F9" s="488">
        <v>0</v>
      </c>
      <c r="G9" s="488">
        <v>0</v>
      </c>
      <c r="H9" s="488">
        <v>0</v>
      </c>
      <c r="I9" s="488">
        <v>146000000</v>
      </c>
      <c r="J9" s="488">
        <v>20560</v>
      </c>
      <c r="K9" s="488">
        <v>2792961524877</v>
      </c>
      <c r="L9" s="488">
        <v>3000653101000</v>
      </c>
      <c r="M9" s="489">
        <f>L9/' سهام'!$M$49</f>
        <v>1.44063390227678E-2</v>
      </c>
    </row>
    <row r="10" spans="1:13" x14ac:dyDescent="0.5">
      <c r="A10" s="488" t="s">
        <v>186</v>
      </c>
      <c r="B10" s="488">
        <v>40000000</v>
      </c>
      <c r="C10" s="488">
        <v>645517947000</v>
      </c>
      <c r="D10" s="488">
        <v>695383482750</v>
      </c>
      <c r="E10" s="488">
        <v>20000000</v>
      </c>
      <c r="F10" s="488">
        <v>357211673240</v>
      </c>
      <c r="G10" s="488">
        <v>0</v>
      </c>
      <c r="H10" s="488">
        <v>0</v>
      </c>
      <c r="I10" s="488">
        <v>60000000</v>
      </c>
      <c r="J10" s="488">
        <v>17854</v>
      </c>
      <c r="K10" s="488">
        <v>1002729620240</v>
      </c>
      <c r="L10" s="488">
        <v>1070844980250</v>
      </c>
      <c r="M10" s="489">
        <f>L10/' سهام'!$M$49</f>
        <v>5.1411993679540595E-3</v>
      </c>
    </row>
    <row r="11" spans="1:13" x14ac:dyDescent="0.5">
      <c r="A11" s="488" t="s">
        <v>176</v>
      </c>
      <c r="B11" s="488">
        <v>52340000</v>
      </c>
      <c r="C11" s="488">
        <v>3342418797732</v>
      </c>
      <c r="D11" s="488">
        <v>3480791504651</v>
      </c>
      <c r="E11" s="488">
        <v>118220000</v>
      </c>
      <c r="F11" s="488">
        <v>7962870157483</v>
      </c>
      <c r="G11" s="488">
        <v>19980000</v>
      </c>
      <c r="H11" s="488">
        <v>1344831580482</v>
      </c>
      <c r="I11" s="488">
        <v>150580000</v>
      </c>
      <c r="J11" s="488">
        <v>68280</v>
      </c>
      <c r="K11" s="488">
        <v>10001671032671</v>
      </c>
      <c r="L11" s="488">
        <v>10277811059111</v>
      </c>
      <c r="M11" s="489">
        <f>L11/' سهام'!$M$49</f>
        <v>4.9344467869398431E-2</v>
      </c>
    </row>
    <row r="12" spans="1:13" x14ac:dyDescent="0.5">
      <c r="A12" s="488" t="s">
        <v>121</v>
      </c>
      <c r="B12" s="488">
        <v>160000000</v>
      </c>
      <c r="C12" s="488">
        <v>1627521184707</v>
      </c>
      <c r="D12" s="488">
        <v>1621961681000</v>
      </c>
      <c r="E12" s="488">
        <v>0</v>
      </c>
      <c r="F12" s="488">
        <v>0</v>
      </c>
      <c r="G12" s="488">
        <v>0</v>
      </c>
      <c r="H12" s="488">
        <v>0</v>
      </c>
      <c r="I12" s="488">
        <v>160000000</v>
      </c>
      <c r="J12" s="488">
        <v>10135</v>
      </c>
      <c r="K12" s="488">
        <v>1627521184707</v>
      </c>
      <c r="L12" s="488">
        <v>1621002035000</v>
      </c>
      <c r="M12" s="489">
        <f>L12/' سهام'!$M$49</f>
        <v>7.7825406958984943E-3</v>
      </c>
    </row>
    <row r="13" spans="1:13" x14ac:dyDescent="0.5">
      <c r="A13" s="488" t="s">
        <v>184</v>
      </c>
      <c r="B13" s="488">
        <v>118600000</v>
      </c>
      <c r="C13" s="488">
        <v>1916418316067</v>
      </c>
      <c r="D13" s="488">
        <v>2017353426510</v>
      </c>
      <c r="E13" s="488">
        <v>70883045</v>
      </c>
      <c r="F13" s="488">
        <v>1226691192778</v>
      </c>
      <c r="G13" s="488">
        <v>127600000</v>
      </c>
      <c r="H13" s="488">
        <v>2191496014088</v>
      </c>
      <c r="I13" s="488">
        <v>61883045</v>
      </c>
      <c r="J13" s="488">
        <v>17489</v>
      </c>
      <c r="K13" s="488">
        <v>1058409738452</v>
      </c>
      <c r="L13" s="488">
        <v>1081791864805</v>
      </c>
      <c r="M13" s="489">
        <f>L13/' سهام'!$M$49</f>
        <v>5.1937561030494543E-3</v>
      </c>
    </row>
    <row r="14" spans="1:13" x14ac:dyDescent="0.5">
      <c r="A14" s="488" t="s">
        <v>122</v>
      </c>
      <c r="B14" s="488">
        <v>120059789</v>
      </c>
      <c r="C14" s="488">
        <v>1260560241657</v>
      </c>
      <c r="D14" s="488">
        <v>1349814519168</v>
      </c>
      <c r="E14" s="488">
        <v>0</v>
      </c>
      <c r="F14" s="488">
        <v>0</v>
      </c>
      <c r="G14" s="488">
        <v>46800000</v>
      </c>
      <c r="H14" s="488">
        <v>532337628101</v>
      </c>
      <c r="I14" s="488">
        <v>73259789</v>
      </c>
      <c r="J14" s="488">
        <v>11556</v>
      </c>
      <c r="K14" s="488">
        <v>769354576348</v>
      </c>
      <c r="L14" s="488">
        <v>846277941576</v>
      </c>
      <c r="M14" s="489">
        <f>L14/' سهام'!$M$49</f>
        <v>4.0630377865974914E-3</v>
      </c>
    </row>
    <row r="15" spans="1:13" x14ac:dyDescent="0.5">
      <c r="A15" s="488" t="s">
        <v>178</v>
      </c>
      <c r="B15" s="488">
        <v>6100000</v>
      </c>
      <c r="C15" s="488">
        <v>199647658550</v>
      </c>
      <c r="D15" s="488">
        <v>271801136359</v>
      </c>
      <c r="E15" s="488">
        <v>0</v>
      </c>
      <c r="F15" s="488">
        <v>0</v>
      </c>
      <c r="G15" s="488">
        <v>0</v>
      </c>
      <c r="H15" s="488">
        <v>0</v>
      </c>
      <c r="I15" s="488">
        <v>6100000</v>
      </c>
      <c r="J15" s="488">
        <v>45759</v>
      </c>
      <c r="K15" s="488">
        <v>199647658550</v>
      </c>
      <c r="L15" s="488">
        <v>279026970849</v>
      </c>
      <c r="M15" s="489">
        <f>L15/' سهام'!$M$49</f>
        <v>1.3396274088487653E-3</v>
      </c>
    </row>
    <row r="16" spans="1:13" x14ac:dyDescent="0.5">
      <c r="A16" s="488" t="s">
        <v>177</v>
      </c>
      <c r="B16" s="488">
        <v>193200000</v>
      </c>
      <c r="C16" s="488">
        <v>3887445764353</v>
      </c>
      <c r="D16" s="488">
        <v>5222587860315</v>
      </c>
      <c r="E16" s="488">
        <v>64100000</v>
      </c>
      <c r="F16" s="488">
        <v>1774065645552</v>
      </c>
      <c r="G16" s="488">
        <v>96028000</v>
      </c>
      <c r="H16" s="488">
        <v>2630309481771</v>
      </c>
      <c r="I16" s="488">
        <v>161272000</v>
      </c>
      <c r="J16" s="488">
        <v>27763</v>
      </c>
      <c r="K16" s="488">
        <v>3728723808817</v>
      </c>
      <c r="L16" s="488">
        <v>4475743496763</v>
      </c>
      <c r="M16" s="489">
        <f>L16/' سهام'!$M$49</f>
        <v>2.148834804390673E-2</v>
      </c>
    </row>
    <row r="17" spans="1:17" x14ac:dyDescent="0.5">
      <c r="A17" s="488" t="s">
        <v>185</v>
      </c>
      <c r="B17" s="488">
        <v>143200000</v>
      </c>
      <c r="C17" s="488">
        <v>4288568986732</v>
      </c>
      <c r="D17" s="488">
        <v>5096899025170</v>
      </c>
      <c r="E17" s="488">
        <v>0</v>
      </c>
      <c r="F17" s="488">
        <v>0</v>
      </c>
      <c r="G17" s="488">
        <v>41950000</v>
      </c>
      <c r="H17" s="488">
        <v>1513202151062</v>
      </c>
      <c r="I17" s="488">
        <v>101250000</v>
      </c>
      <c r="J17" s="488">
        <v>36568</v>
      </c>
      <c r="K17" s="488">
        <v>3042710965029</v>
      </c>
      <c r="L17" s="488">
        <v>3701144699437</v>
      </c>
      <c r="M17" s="489">
        <f>L17/' سهام'!$M$49</f>
        <v>1.7769446689668997E-2</v>
      </c>
    </row>
    <row r="18" spans="1:17" x14ac:dyDescent="0.5">
      <c r="A18" s="488" t="s">
        <v>170</v>
      </c>
      <c r="B18" s="488">
        <v>65689683</v>
      </c>
      <c r="C18" s="488">
        <v>14582361227510</v>
      </c>
      <c r="D18" s="488">
        <v>27359221650086</v>
      </c>
      <c r="E18" s="488">
        <v>1222210</v>
      </c>
      <c r="F18" s="488">
        <v>564169070973</v>
      </c>
      <c r="G18" s="488">
        <v>7035008</v>
      </c>
      <c r="H18" s="488">
        <v>3280145049145</v>
      </c>
      <c r="I18" s="488">
        <v>59876885</v>
      </c>
      <c r="J18" s="488">
        <v>503714</v>
      </c>
      <c r="K18" s="488">
        <v>13568093324323</v>
      </c>
      <c r="L18" s="488">
        <v>30146912736639</v>
      </c>
      <c r="M18" s="489">
        <f>L18/' سهام'!$M$49</f>
        <v>0.1447373724170517</v>
      </c>
    </row>
    <row r="19" spans="1:17" x14ac:dyDescent="0.5">
      <c r="A19" s="488" t="s">
        <v>183</v>
      </c>
      <c r="B19" s="488">
        <v>20500000</v>
      </c>
      <c r="C19" s="488">
        <v>503522105318</v>
      </c>
      <c r="D19" s="488">
        <v>508929762922</v>
      </c>
      <c r="E19" s="488">
        <v>0</v>
      </c>
      <c r="F19" s="488">
        <v>0</v>
      </c>
      <c r="G19" s="488">
        <v>20500000</v>
      </c>
      <c r="H19" s="488">
        <v>512813150405</v>
      </c>
      <c r="I19" s="488">
        <v>0</v>
      </c>
      <c r="J19" s="488">
        <v>0</v>
      </c>
      <c r="K19" s="488">
        <v>0</v>
      </c>
      <c r="L19" s="488">
        <v>0</v>
      </c>
      <c r="M19" s="489">
        <f>L19/' سهام'!$M$49</f>
        <v>0</v>
      </c>
    </row>
    <row r="20" spans="1:17" x14ac:dyDescent="0.5">
      <c r="A20" s="488" t="s">
        <v>174</v>
      </c>
      <c r="B20" s="488">
        <v>22773299</v>
      </c>
      <c r="C20" s="488">
        <v>15354667361480</v>
      </c>
      <c r="D20" s="488">
        <v>30163140342470</v>
      </c>
      <c r="E20" s="488">
        <v>155450</v>
      </c>
      <c r="F20" s="488">
        <v>209118210817</v>
      </c>
      <c r="G20" s="488">
        <v>69968</v>
      </c>
      <c r="H20" s="488">
        <v>99406280482</v>
      </c>
      <c r="I20" s="488">
        <v>22858781</v>
      </c>
      <c r="J20" s="488">
        <v>1490643</v>
      </c>
      <c r="K20" s="488">
        <v>15516583736360</v>
      </c>
      <c r="L20" s="488">
        <v>34053837317051</v>
      </c>
      <c r="M20" s="489">
        <f>L20/' سهام'!$M$49</f>
        <v>0.16349478226994096</v>
      </c>
    </row>
    <row r="21" spans="1:17" x14ac:dyDescent="0.5">
      <c r="A21" s="488" t="s">
        <v>175</v>
      </c>
      <c r="B21" s="488">
        <v>137000000</v>
      </c>
      <c r="C21" s="488">
        <v>3772695209543</v>
      </c>
      <c r="D21" s="488">
        <v>4140667565592</v>
      </c>
      <c r="E21" s="488">
        <v>10000000</v>
      </c>
      <c r="F21" s="488">
        <v>310574482115</v>
      </c>
      <c r="G21" s="488">
        <v>20900000</v>
      </c>
      <c r="H21" s="488">
        <v>642317058242</v>
      </c>
      <c r="I21" s="488">
        <v>126100000</v>
      </c>
      <c r="J21" s="488">
        <v>31045</v>
      </c>
      <c r="K21" s="488">
        <v>3515869182897</v>
      </c>
      <c r="L21" s="488">
        <v>3913330926904</v>
      </c>
      <c r="M21" s="489">
        <f>L21/' سهام'!$M$49</f>
        <v>1.8788167156834297E-2</v>
      </c>
    </row>
    <row r="22" spans="1:17" x14ac:dyDescent="0.5">
      <c r="A22" s="488" t="s">
        <v>180</v>
      </c>
      <c r="B22" s="488">
        <v>14853078</v>
      </c>
      <c r="C22" s="488">
        <v>362301796524</v>
      </c>
      <c r="D22" s="488">
        <v>414114437469</v>
      </c>
      <c r="E22" s="488">
        <v>143000000</v>
      </c>
      <c r="F22" s="488">
        <v>3998607990143</v>
      </c>
      <c r="G22" s="488">
        <v>0</v>
      </c>
      <c r="H22" s="488">
        <v>0</v>
      </c>
      <c r="I22" s="488">
        <v>157853078</v>
      </c>
      <c r="J22" s="488">
        <v>28667</v>
      </c>
      <c r="K22" s="488">
        <v>4360829786668</v>
      </c>
      <c r="L22" s="488">
        <v>4523505529044</v>
      </c>
      <c r="M22" s="489">
        <f>L22/' سهام'!$M$49</f>
        <v>2.1717656799799624E-2</v>
      </c>
    </row>
    <row r="23" spans="1:17" x14ac:dyDescent="0.5">
      <c r="A23" s="488" t="s">
        <v>173</v>
      </c>
      <c r="B23" s="488">
        <v>58808531</v>
      </c>
      <c r="C23" s="488">
        <v>7670056154527</v>
      </c>
      <c r="D23" s="488">
        <v>7797847736630</v>
      </c>
      <c r="E23" s="488">
        <v>54425000</v>
      </c>
      <c r="F23" s="488">
        <v>7266684809241</v>
      </c>
      <c r="G23" s="488">
        <v>92369158</v>
      </c>
      <c r="H23" s="488">
        <v>12380026783281</v>
      </c>
      <c r="I23" s="488">
        <v>20864373</v>
      </c>
      <c r="J23" s="488">
        <v>136368</v>
      </c>
      <c r="K23" s="488">
        <v>2765569384013</v>
      </c>
      <c r="L23" s="488">
        <v>2844799574086</v>
      </c>
      <c r="M23" s="489">
        <f>L23/' سهام'!$M$49</f>
        <v>1.3658075671076502E-2</v>
      </c>
    </row>
    <row r="24" spans="1:17" x14ac:dyDescent="0.5">
      <c r="A24" s="488" t="s">
        <v>172</v>
      </c>
      <c r="B24" s="488">
        <v>7935000</v>
      </c>
      <c r="C24" s="488">
        <v>283650930549</v>
      </c>
      <c r="D24" s="488">
        <v>307090243700</v>
      </c>
      <c r="E24" s="488">
        <v>0</v>
      </c>
      <c r="F24" s="488">
        <v>0</v>
      </c>
      <c r="G24" s="488">
        <v>4500000</v>
      </c>
      <c r="H24" s="488">
        <v>177754828779</v>
      </c>
      <c r="I24" s="488">
        <v>3435000</v>
      </c>
      <c r="J24" s="488">
        <v>39809</v>
      </c>
      <c r="K24" s="488">
        <v>124985396311</v>
      </c>
      <c r="L24" s="488">
        <v>136693490681</v>
      </c>
      <c r="M24" s="489">
        <f>L24/' سهام'!$M$49</f>
        <v>6.5627471842705253E-4</v>
      </c>
    </row>
    <row r="25" spans="1:17" x14ac:dyDescent="0.5">
      <c r="A25" s="488" t="s">
        <v>182</v>
      </c>
      <c r="B25" s="488">
        <v>30000000</v>
      </c>
      <c r="C25" s="488">
        <v>488893602250</v>
      </c>
      <c r="D25" s="488">
        <v>523216992562</v>
      </c>
      <c r="E25" s="488">
        <v>0</v>
      </c>
      <c r="F25" s="488">
        <v>0</v>
      </c>
      <c r="G25" s="488">
        <v>0</v>
      </c>
      <c r="H25" s="488">
        <v>0</v>
      </c>
      <c r="I25" s="488">
        <v>30000000</v>
      </c>
      <c r="J25" s="488">
        <v>17917</v>
      </c>
      <c r="K25" s="488">
        <v>488893602250</v>
      </c>
      <c r="L25" s="488">
        <v>537311793187</v>
      </c>
      <c r="M25" s="489">
        <f>L25/' سهام'!$M$49</f>
        <v>2.579670356097994E-3</v>
      </c>
    </row>
    <row r="26" spans="1:17" x14ac:dyDescent="0.5">
      <c r="A26" s="488" t="s">
        <v>181</v>
      </c>
      <c r="B26" s="488">
        <v>104320000</v>
      </c>
      <c r="C26" s="488">
        <v>1667944043141</v>
      </c>
      <c r="D26" s="488">
        <v>1710529969395</v>
      </c>
      <c r="E26" s="488">
        <v>84000000</v>
      </c>
      <c r="F26" s="488">
        <v>1393652060542</v>
      </c>
      <c r="G26" s="488">
        <v>50440000</v>
      </c>
      <c r="H26" s="488">
        <v>841750517243</v>
      </c>
      <c r="I26" s="488">
        <v>137880000</v>
      </c>
      <c r="J26" s="488">
        <v>16871</v>
      </c>
      <c r="K26" s="488">
        <v>2234481958609</v>
      </c>
      <c r="L26" s="488">
        <v>2325309225646</v>
      </c>
      <c r="M26" s="489">
        <f>L26/' سهام'!$M$49</f>
        <v>1.116396727974386E-2</v>
      </c>
    </row>
    <row r="27" spans="1:17" x14ac:dyDescent="0.5">
      <c r="A27" s="488" t="s">
        <v>179</v>
      </c>
      <c r="B27" s="488">
        <v>123000000</v>
      </c>
      <c r="C27" s="488">
        <v>1598192645933</v>
      </c>
      <c r="D27" s="488">
        <v>2219331319687</v>
      </c>
      <c r="E27" s="488">
        <v>0</v>
      </c>
      <c r="F27" s="488">
        <v>0</v>
      </c>
      <c r="G27" s="488">
        <v>11000000</v>
      </c>
      <c r="H27" s="488">
        <v>199763310107</v>
      </c>
      <c r="I27" s="488">
        <v>112000000</v>
      </c>
      <c r="J27" s="488">
        <v>18540</v>
      </c>
      <c r="K27" s="488">
        <v>1455264848329</v>
      </c>
      <c r="L27" s="488">
        <v>2075714298000</v>
      </c>
      <c r="M27" s="489">
        <f>L27/' سهام'!$M$49</f>
        <v>9.9656451062033208E-3</v>
      </c>
      <c r="O27" s="530"/>
      <c r="P27" s="530"/>
      <c r="Q27" s="530"/>
    </row>
    <row r="28" spans="1:17" x14ac:dyDescent="0.5">
      <c r="A28" s="488" t="s">
        <v>187</v>
      </c>
      <c r="B28" s="488">
        <v>8667335</v>
      </c>
      <c r="C28" s="488">
        <v>172482874759</v>
      </c>
      <c r="D28" s="488">
        <v>181149816544</v>
      </c>
      <c r="E28" s="488">
        <v>64200000</v>
      </c>
      <c r="F28" s="488">
        <v>1374180942418</v>
      </c>
      <c r="G28" s="488">
        <v>1800000</v>
      </c>
      <c r="H28" s="488">
        <v>38199908595</v>
      </c>
      <c r="I28" s="488">
        <v>71067335</v>
      </c>
      <c r="J28" s="488">
        <v>21476</v>
      </c>
      <c r="K28" s="488">
        <v>1510660559127</v>
      </c>
      <c r="L28" s="488">
        <v>1525587629021</v>
      </c>
      <c r="M28" s="489">
        <f>L28/' سهام'!$M$49</f>
        <v>7.3244496624060244E-3</v>
      </c>
      <c r="O28" s="530"/>
      <c r="P28" s="530"/>
      <c r="Q28" s="530"/>
    </row>
    <row r="29" spans="1:17" x14ac:dyDescent="0.5">
      <c r="A29" s="488" t="s">
        <v>189</v>
      </c>
      <c r="B29" s="488">
        <v>1010000</v>
      </c>
      <c r="C29" s="488">
        <v>8195434873</v>
      </c>
      <c r="D29" s="488">
        <v>8763558708</v>
      </c>
      <c r="E29" s="488">
        <v>0</v>
      </c>
      <c r="F29" s="488">
        <v>0</v>
      </c>
      <c r="G29" s="488">
        <v>30000</v>
      </c>
      <c r="H29" s="488">
        <v>280331707</v>
      </c>
      <c r="I29" s="488">
        <v>980000</v>
      </c>
      <c r="J29" s="533">
        <v>9603</v>
      </c>
      <c r="K29" s="488">
        <v>7952006114</v>
      </c>
      <c r="L29" s="488">
        <v>9405293436</v>
      </c>
      <c r="M29" s="489">
        <f>L29/' سهام'!$M$49</f>
        <v>4.5155451592346082E-5</v>
      </c>
      <c r="O29" s="530"/>
      <c r="P29" s="530"/>
      <c r="Q29" s="530"/>
    </row>
    <row r="30" spans="1:17" x14ac:dyDescent="0.5">
      <c r="A30" s="488" t="s">
        <v>123</v>
      </c>
      <c r="B30" s="488">
        <v>33154000</v>
      </c>
      <c r="C30" s="488">
        <v>448752038314</v>
      </c>
      <c r="D30" s="488">
        <v>456693652093</v>
      </c>
      <c r="E30" s="488">
        <v>0</v>
      </c>
      <c r="F30" s="488">
        <v>0</v>
      </c>
      <c r="G30" s="488">
        <v>33154000</v>
      </c>
      <c r="H30" s="488">
        <v>452482929625</v>
      </c>
      <c r="I30" s="488">
        <v>0</v>
      </c>
      <c r="J30" s="533">
        <v>0</v>
      </c>
      <c r="K30" s="488">
        <v>0</v>
      </c>
      <c r="L30" s="488">
        <v>0</v>
      </c>
      <c r="M30" s="489">
        <f>L30/' سهام'!$M$49</f>
        <v>0</v>
      </c>
      <c r="O30" s="530"/>
      <c r="P30" s="530"/>
      <c r="Q30" s="530"/>
    </row>
    <row r="31" spans="1:17" x14ac:dyDescent="0.5">
      <c r="A31" s="488" t="s">
        <v>541</v>
      </c>
      <c r="B31" s="488">
        <v>565</v>
      </c>
      <c r="C31" s="488">
        <v>202188405</v>
      </c>
      <c r="D31" s="488">
        <v>352535366</v>
      </c>
      <c r="E31" s="488"/>
      <c r="F31" s="488"/>
      <c r="G31" s="488"/>
      <c r="H31" s="488"/>
      <c r="I31" s="488">
        <v>565</v>
      </c>
      <c r="J31" s="533">
        <v>753446</v>
      </c>
      <c r="K31" s="488">
        <v>202188405</v>
      </c>
      <c r="L31" s="488">
        <v>425441571</v>
      </c>
      <c r="M31" s="489">
        <f>L31/' سهام'!$M$49</f>
        <v>2.0425738330639967E-6</v>
      </c>
      <c r="O31" s="530"/>
      <c r="P31" s="530"/>
    </row>
    <row r="32" spans="1:17" x14ac:dyDescent="0.5">
      <c r="A32" s="488" t="s">
        <v>493</v>
      </c>
      <c r="B32" s="488">
        <v>38</v>
      </c>
      <c r="C32" s="488">
        <v>15090983</v>
      </c>
      <c r="D32" s="488">
        <v>29381364</v>
      </c>
      <c r="E32" s="488"/>
      <c r="F32" s="488"/>
      <c r="G32" s="488">
        <v>20</v>
      </c>
      <c r="H32" s="488">
        <v>15081934</v>
      </c>
      <c r="I32" s="488">
        <v>18</v>
      </c>
      <c r="J32" s="533">
        <v>909767</v>
      </c>
      <c r="K32" s="488">
        <v>7148360</v>
      </c>
      <c r="L32" s="488">
        <v>16365980</v>
      </c>
      <c r="M32" s="489">
        <f>L32/' سهام'!$M$49</f>
        <v>7.8574179814808717E-8</v>
      </c>
      <c r="O32" s="530"/>
      <c r="P32" s="530"/>
    </row>
    <row r="33" spans="1:16" x14ac:dyDescent="0.5">
      <c r="A33" s="488" t="s">
        <v>263</v>
      </c>
      <c r="B33" s="488"/>
      <c r="C33" s="488"/>
      <c r="D33" s="488"/>
      <c r="E33" s="488">
        <v>10815</v>
      </c>
      <c r="F33" s="488">
        <v>3383120515</v>
      </c>
      <c r="G33" s="488"/>
      <c r="H33" s="488"/>
      <c r="I33" s="488">
        <v>10815</v>
      </c>
      <c r="J33" s="533">
        <v>533838</v>
      </c>
      <c r="K33" s="488">
        <v>3383120515</v>
      </c>
      <c r="L33" s="488">
        <v>5769993896</v>
      </c>
      <c r="M33" s="489">
        <f>L33/' سهام'!$M$49</f>
        <v>2.7702131978326546E-5</v>
      </c>
      <c r="O33" s="530"/>
      <c r="P33" s="537"/>
    </row>
    <row r="34" spans="1:16" ht="16.8" thickBot="1" x14ac:dyDescent="0.55000000000000004">
      <c r="A34" s="488" t="s">
        <v>2</v>
      </c>
      <c r="B34" s="490">
        <f t="shared" ref="B34:M34" si="0">SUM(B9:B33)</f>
        <v>1607211318</v>
      </c>
      <c r="C34" s="490">
        <f t="shared" si="0"/>
        <v>66874993125784</v>
      </c>
      <c r="D34" s="490">
        <f t="shared" si="0"/>
        <v>98469513773761</v>
      </c>
      <c r="E34" s="490">
        <f t="shared" si="0"/>
        <v>630216520</v>
      </c>
      <c r="F34" s="490">
        <f t="shared" si="0"/>
        <v>26441209355817</v>
      </c>
      <c r="G34" s="490">
        <f t="shared" si="0"/>
        <v>574156154</v>
      </c>
      <c r="H34" s="490">
        <f t="shared" si="0"/>
        <v>26837132085049</v>
      </c>
      <c r="I34" s="490">
        <f t="shared" si="0"/>
        <v>1663271684</v>
      </c>
      <c r="J34" s="490">
        <f t="shared" si="0"/>
        <v>4767668</v>
      </c>
      <c r="K34" s="490">
        <f t="shared" si="0"/>
        <v>69776506351972</v>
      </c>
      <c r="L34" s="490">
        <f t="shared" si="0"/>
        <v>108452915763933</v>
      </c>
      <c r="M34" s="492">
        <f t="shared" si="0"/>
        <v>0.52068980315725522</v>
      </c>
      <c r="P34" s="538"/>
    </row>
    <row r="35" spans="1:16" ht="16.8" thickTop="1" x14ac:dyDescent="0.5"/>
    <row r="38" spans="1:16" x14ac:dyDescent="0.5">
      <c r="L38" s="530"/>
    </row>
    <row r="39" spans="1:16" x14ac:dyDescent="0.5">
      <c r="L39" s="530"/>
    </row>
  </sheetData>
  <mergeCells count="18">
    <mergeCell ref="A1:M1"/>
    <mergeCell ref="A2:M2"/>
    <mergeCell ref="A3:M3"/>
    <mergeCell ref="A7:A8"/>
    <mergeCell ref="E7:F7"/>
    <mergeCell ref="G7:H7"/>
    <mergeCell ref="K7:K8"/>
    <mergeCell ref="I7:I8"/>
    <mergeCell ref="C7:C8"/>
    <mergeCell ref="B7:B8"/>
    <mergeCell ref="A4:M4"/>
    <mergeCell ref="E6:H6"/>
    <mergeCell ref="B6:D6"/>
    <mergeCell ref="I6:M6"/>
    <mergeCell ref="D7:D8"/>
    <mergeCell ref="L7:L8"/>
    <mergeCell ref="J7:J8"/>
    <mergeCell ref="M7:M8"/>
  </mergeCells>
  <pageMargins left="0.7" right="0.7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8"/>
  <sheetViews>
    <sheetView rightToLeft="1" zoomScale="70" zoomScaleNormal="70" zoomScaleSheetLayoutView="90" workbookViewId="0">
      <pane ySplit="8" topLeftCell="A9" activePane="bottomLeft" state="frozen"/>
      <selection pane="bottomLeft" activeCell="P37" sqref="P37:Q40"/>
    </sheetView>
  </sheetViews>
  <sheetFormatPr defaultColWidth="9.109375" defaultRowHeight="17.399999999999999" x14ac:dyDescent="0.55000000000000004"/>
  <cols>
    <col min="1" max="1" width="29.5546875" style="477" customWidth="1"/>
    <col min="2" max="2" width="9" style="477" customWidth="1"/>
    <col min="3" max="3" width="10.6640625" style="477" customWidth="1"/>
    <col min="4" max="4" width="12.44140625" style="477" customWidth="1"/>
    <col min="5" max="5" width="11.5546875" style="477" customWidth="1"/>
    <col min="6" max="6" width="6.109375" style="477" customWidth="1"/>
    <col min="7" max="7" width="16.33203125" style="477" customWidth="1"/>
    <col min="8" max="8" width="19.33203125" style="477" customWidth="1"/>
    <col min="9" max="9" width="20.5546875" style="477" customWidth="1"/>
    <col min="10" max="10" width="11.5546875" style="477" customWidth="1"/>
    <col min="11" max="11" width="12.5546875" style="477" customWidth="1"/>
    <col min="12" max="12" width="7.6640625" style="477" customWidth="1"/>
    <col min="13" max="13" width="12.44140625" style="477" bestFit="1" customWidth="1"/>
    <col min="14" max="14" width="11.44140625" style="477" customWidth="1"/>
    <col min="15" max="15" width="12.88671875" style="477" customWidth="1"/>
    <col min="16" max="16" width="19.44140625" style="477" customWidth="1"/>
    <col min="17" max="17" width="23.5546875" style="477" customWidth="1"/>
    <col min="18" max="18" width="13.6640625" style="477" customWidth="1"/>
    <col min="19" max="16384" width="9.109375" style="477"/>
  </cols>
  <sheetData>
    <row r="1" spans="1:18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</row>
    <row r="2" spans="1:18" ht="20.399999999999999" x14ac:dyDescent="0.65">
      <c r="A2" s="550" t="s">
        <v>64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</row>
    <row r="3" spans="1:18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</row>
    <row r="4" spans="1:18" ht="20.399999999999999" x14ac:dyDescent="0.55000000000000004">
      <c r="A4" s="551" t="s">
        <v>86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  <c r="R4" s="551"/>
    </row>
    <row r="6" spans="1:18" ht="18" customHeight="1" thickBot="1" x14ac:dyDescent="0.6">
      <c r="A6" s="541" t="s">
        <v>22</v>
      </c>
      <c r="B6" s="541"/>
      <c r="C6" s="541"/>
      <c r="D6" s="541"/>
      <c r="E6" s="541"/>
      <c r="F6" s="541"/>
      <c r="G6" s="541" t="s">
        <v>197</v>
      </c>
      <c r="H6" s="541"/>
      <c r="I6" s="541"/>
      <c r="J6" s="561" t="s">
        <v>10</v>
      </c>
      <c r="K6" s="561"/>
      <c r="L6" s="561"/>
      <c r="M6" s="561"/>
      <c r="N6" s="541" t="s">
        <v>120</v>
      </c>
      <c r="O6" s="541"/>
      <c r="P6" s="541"/>
      <c r="Q6" s="541"/>
      <c r="R6" s="541"/>
    </row>
    <row r="7" spans="1:18" ht="26.25" customHeight="1" x14ac:dyDescent="0.55000000000000004">
      <c r="A7" s="560" t="s">
        <v>23</v>
      </c>
      <c r="B7" s="557" t="s">
        <v>9</v>
      </c>
      <c r="C7" s="559" t="s">
        <v>8</v>
      </c>
      <c r="D7" s="553" t="s">
        <v>34</v>
      </c>
      <c r="E7" s="557" t="s">
        <v>26</v>
      </c>
      <c r="F7" s="559" t="s">
        <v>7</v>
      </c>
      <c r="G7" s="554" t="s">
        <v>3</v>
      </c>
      <c r="H7" s="553" t="s">
        <v>0</v>
      </c>
      <c r="I7" s="553" t="s">
        <v>24</v>
      </c>
      <c r="J7" s="556" t="s">
        <v>4</v>
      </c>
      <c r="K7" s="556"/>
      <c r="L7" s="556" t="s">
        <v>5</v>
      </c>
      <c r="M7" s="556"/>
      <c r="N7" s="554" t="s">
        <v>3</v>
      </c>
      <c r="O7" s="553" t="s">
        <v>35</v>
      </c>
      <c r="P7" s="553" t="s">
        <v>0</v>
      </c>
      <c r="Q7" s="553" t="s">
        <v>24</v>
      </c>
      <c r="R7" s="553" t="s">
        <v>25</v>
      </c>
    </row>
    <row r="8" spans="1:18" s="11" customFormat="1" ht="40.5" customHeight="1" thickBot="1" x14ac:dyDescent="0.35">
      <c r="A8" s="541"/>
      <c r="B8" s="558"/>
      <c r="C8" s="558"/>
      <c r="D8" s="541"/>
      <c r="E8" s="558"/>
      <c r="F8" s="558"/>
      <c r="G8" s="555"/>
      <c r="H8" s="541"/>
      <c r="I8" s="541"/>
      <c r="J8" s="10" t="s">
        <v>3</v>
      </c>
      <c r="K8" s="10" t="s">
        <v>0</v>
      </c>
      <c r="L8" s="10" t="s">
        <v>3</v>
      </c>
      <c r="M8" s="10" t="s">
        <v>63</v>
      </c>
      <c r="N8" s="555"/>
      <c r="O8" s="541"/>
      <c r="P8" s="541"/>
      <c r="Q8" s="541"/>
      <c r="R8" s="541"/>
    </row>
    <row r="9" spans="1:18" x14ac:dyDescent="0.55000000000000004">
      <c r="A9" s="488" t="s">
        <v>223</v>
      </c>
      <c r="B9" s="488" t="s">
        <v>320</v>
      </c>
      <c r="C9" s="488" t="s">
        <v>321</v>
      </c>
      <c r="D9" s="488" t="s">
        <v>322</v>
      </c>
      <c r="E9" s="488" t="s">
        <v>323</v>
      </c>
      <c r="F9" s="497">
        <v>23</v>
      </c>
      <c r="G9" s="488">
        <v>5000</v>
      </c>
      <c r="H9" s="488">
        <v>4248077625</v>
      </c>
      <c r="I9" s="488">
        <v>4284591417</v>
      </c>
      <c r="J9" s="488">
        <v>0</v>
      </c>
      <c r="K9" s="488">
        <v>0</v>
      </c>
      <c r="L9" s="488">
        <v>0</v>
      </c>
      <c r="M9" s="488">
        <v>0</v>
      </c>
      <c r="N9" s="488">
        <v>5000</v>
      </c>
      <c r="O9" s="488">
        <v>827430</v>
      </c>
      <c r="P9" s="488">
        <v>4248077625</v>
      </c>
      <c r="Q9" s="488">
        <v>4134150566</v>
      </c>
      <c r="R9" s="489">
        <f>Q9/' سهام'!$M$49</f>
        <v>1.9848337218692508E-5</v>
      </c>
    </row>
    <row r="10" spans="1:18" x14ac:dyDescent="0.55000000000000004">
      <c r="A10" s="488" t="s">
        <v>206</v>
      </c>
      <c r="B10" s="488" t="s">
        <v>320</v>
      </c>
      <c r="C10" s="488" t="s">
        <v>321</v>
      </c>
      <c r="D10" s="488" t="s">
        <v>325</v>
      </c>
      <c r="E10" s="488" t="s">
        <v>326</v>
      </c>
      <c r="F10" s="497">
        <v>23</v>
      </c>
      <c r="G10" s="488">
        <v>10000</v>
      </c>
      <c r="H10" s="488">
        <v>9453226250</v>
      </c>
      <c r="I10" s="488">
        <v>8458862875</v>
      </c>
      <c r="J10" s="488">
        <v>0</v>
      </c>
      <c r="K10" s="488">
        <v>0</v>
      </c>
      <c r="L10" s="488">
        <v>0</v>
      </c>
      <c r="M10" s="488">
        <v>0</v>
      </c>
      <c r="N10" s="488">
        <v>10000</v>
      </c>
      <c r="O10" s="488">
        <v>0</v>
      </c>
      <c r="P10" s="488">
        <v>9453226250</v>
      </c>
      <c r="Q10" s="488">
        <v>8458862875</v>
      </c>
      <c r="R10" s="489">
        <f>Q10/' سهام'!$M$49</f>
        <v>4.061157428819171E-5</v>
      </c>
    </row>
    <row r="11" spans="1:18" x14ac:dyDescent="0.55000000000000004">
      <c r="A11" s="488" t="s">
        <v>219</v>
      </c>
      <c r="B11" s="488" t="s">
        <v>320</v>
      </c>
      <c r="C11" s="488" t="s">
        <v>327</v>
      </c>
      <c r="D11" s="488" t="s">
        <v>328</v>
      </c>
      <c r="E11" s="488" t="s">
        <v>329</v>
      </c>
      <c r="F11" s="497">
        <v>26</v>
      </c>
      <c r="G11" s="488">
        <v>17914</v>
      </c>
      <c r="H11" s="488">
        <v>16639820989</v>
      </c>
      <c r="I11" s="488">
        <v>16200416177</v>
      </c>
      <c r="J11" s="488">
        <v>0</v>
      </c>
      <c r="K11" s="488">
        <v>0</v>
      </c>
      <c r="L11" s="488">
        <v>0</v>
      </c>
      <c r="M11" s="488">
        <v>0</v>
      </c>
      <c r="N11" s="488">
        <v>17914</v>
      </c>
      <c r="O11" s="488">
        <v>0</v>
      </c>
      <c r="P11" s="488">
        <v>16639820989</v>
      </c>
      <c r="Q11" s="488">
        <v>16200416177</v>
      </c>
      <c r="R11" s="489">
        <f>Q11/' سهام'!$M$49</f>
        <v>7.7779296673119111E-5</v>
      </c>
    </row>
    <row r="12" spans="1:18" x14ac:dyDescent="0.55000000000000004">
      <c r="A12" s="488" t="s">
        <v>215</v>
      </c>
      <c r="B12" s="488" t="s">
        <v>320</v>
      </c>
      <c r="C12" s="488" t="s">
        <v>321</v>
      </c>
      <c r="D12" s="488" t="s">
        <v>330</v>
      </c>
      <c r="E12" s="488" t="s">
        <v>331</v>
      </c>
      <c r="F12" s="497">
        <v>23</v>
      </c>
      <c r="G12" s="488">
        <v>0</v>
      </c>
      <c r="H12" s="488">
        <v>0</v>
      </c>
      <c r="I12" s="488">
        <v>0</v>
      </c>
      <c r="J12" s="488">
        <v>5000</v>
      </c>
      <c r="K12" s="488">
        <v>4178026875</v>
      </c>
      <c r="L12" s="488">
        <v>0</v>
      </c>
      <c r="M12" s="488">
        <v>0</v>
      </c>
      <c r="N12" s="488">
        <v>5000</v>
      </c>
      <c r="O12" s="488">
        <v>0</v>
      </c>
      <c r="P12" s="488">
        <v>4178026875</v>
      </c>
      <c r="Q12" s="488">
        <v>4203450287</v>
      </c>
      <c r="R12" s="489">
        <f>Q12/' سهام'!$M$49</f>
        <v>2.0181049878671935E-5</v>
      </c>
    </row>
    <row r="13" spans="1:18" x14ac:dyDescent="0.55000000000000004">
      <c r="A13" s="488" t="s">
        <v>198</v>
      </c>
      <c r="B13" s="488" t="s">
        <v>320</v>
      </c>
      <c r="C13" s="488" t="s">
        <v>321</v>
      </c>
      <c r="D13" s="488" t="s">
        <v>332</v>
      </c>
      <c r="E13" s="488" t="s">
        <v>333</v>
      </c>
      <c r="F13" s="497">
        <v>18</v>
      </c>
      <c r="G13" s="488">
        <v>10000</v>
      </c>
      <c r="H13" s="488">
        <v>9159185598</v>
      </c>
      <c r="I13" s="488">
        <v>9273272000</v>
      </c>
      <c r="J13" s="488">
        <v>0</v>
      </c>
      <c r="K13" s="488">
        <v>0</v>
      </c>
      <c r="L13" s="488">
        <v>0</v>
      </c>
      <c r="M13" s="488">
        <v>0</v>
      </c>
      <c r="N13" s="488">
        <v>10000</v>
      </c>
      <c r="O13" s="488">
        <v>0</v>
      </c>
      <c r="P13" s="488">
        <v>9159185598</v>
      </c>
      <c r="Q13" s="488">
        <v>9284164097</v>
      </c>
      <c r="R13" s="489">
        <f>Q13/' سهام'!$M$49</f>
        <v>4.4573901421599509E-5</v>
      </c>
    </row>
    <row r="14" spans="1:18" x14ac:dyDescent="0.55000000000000004">
      <c r="A14" s="488" t="s">
        <v>209</v>
      </c>
      <c r="B14" s="488" t="s">
        <v>320</v>
      </c>
      <c r="C14" s="488" t="s">
        <v>321</v>
      </c>
      <c r="D14" s="488" t="s">
        <v>334</v>
      </c>
      <c r="E14" s="488" t="s">
        <v>335</v>
      </c>
      <c r="F14" s="497">
        <v>23</v>
      </c>
      <c r="G14" s="488">
        <v>5000</v>
      </c>
      <c r="H14" s="488">
        <v>4478244375</v>
      </c>
      <c r="I14" s="488">
        <v>4475752725</v>
      </c>
      <c r="J14" s="488">
        <v>0</v>
      </c>
      <c r="K14" s="488">
        <v>0</v>
      </c>
      <c r="L14" s="488">
        <v>0</v>
      </c>
      <c r="M14" s="488">
        <v>0</v>
      </c>
      <c r="N14" s="488">
        <v>5000</v>
      </c>
      <c r="O14" s="488">
        <v>0</v>
      </c>
      <c r="P14" s="488">
        <v>4478244375</v>
      </c>
      <c r="Q14" s="488">
        <v>4482248012</v>
      </c>
      <c r="R14" s="489">
        <f>Q14/' سهام'!$M$49</f>
        <v>2.1519576662653679E-5</v>
      </c>
    </row>
    <row r="15" spans="1:18" x14ac:dyDescent="0.55000000000000004">
      <c r="A15" s="488" t="s">
        <v>225</v>
      </c>
      <c r="B15" s="488" t="s">
        <v>320</v>
      </c>
      <c r="C15" s="488" t="s">
        <v>321</v>
      </c>
      <c r="D15" s="488" t="s">
        <v>336</v>
      </c>
      <c r="E15" s="488" t="s">
        <v>337</v>
      </c>
      <c r="F15" s="497">
        <v>23</v>
      </c>
      <c r="G15" s="488">
        <v>5000</v>
      </c>
      <c r="H15" s="488">
        <v>4183030500</v>
      </c>
      <c r="I15" s="488">
        <v>4176969500</v>
      </c>
      <c r="J15" s="488">
        <v>0</v>
      </c>
      <c r="K15" s="488">
        <v>0</v>
      </c>
      <c r="L15" s="488">
        <v>0</v>
      </c>
      <c r="M15" s="488">
        <v>0</v>
      </c>
      <c r="N15" s="488">
        <v>5000</v>
      </c>
      <c r="O15" s="488">
        <v>0</v>
      </c>
      <c r="P15" s="488">
        <v>4183030500</v>
      </c>
      <c r="Q15" s="488">
        <v>4301878875</v>
      </c>
      <c r="R15" s="489">
        <f>Q15/' سهام'!$M$49</f>
        <v>2.0653612204449536E-5</v>
      </c>
    </row>
    <row r="16" spans="1:18" x14ac:dyDescent="0.55000000000000004">
      <c r="A16" s="488" t="s">
        <v>231</v>
      </c>
      <c r="B16" s="488" t="s">
        <v>320</v>
      </c>
      <c r="C16" s="488" t="s">
        <v>321</v>
      </c>
      <c r="D16" s="488" t="s">
        <v>338</v>
      </c>
      <c r="E16" s="488" t="s">
        <v>339</v>
      </c>
      <c r="F16" s="497">
        <v>23</v>
      </c>
      <c r="G16" s="488">
        <v>5000</v>
      </c>
      <c r="H16" s="488">
        <v>4308121125</v>
      </c>
      <c r="I16" s="488">
        <v>4301878875</v>
      </c>
      <c r="J16" s="488">
        <v>0</v>
      </c>
      <c r="K16" s="488">
        <v>0</v>
      </c>
      <c r="L16" s="488">
        <v>0</v>
      </c>
      <c r="M16" s="488">
        <v>0</v>
      </c>
      <c r="N16" s="488">
        <v>5000</v>
      </c>
      <c r="O16" s="488">
        <v>0</v>
      </c>
      <c r="P16" s="488">
        <v>4308121125</v>
      </c>
      <c r="Q16" s="488">
        <v>4301878875</v>
      </c>
      <c r="R16" s="489">
        <f>Q16/' سهام'!$M$49</f>
        <v>2.0653612204449536E-5</v>
      </c>
    </row>
    <row r="17" spans="1:18" x14ac:dyDescent="0.55000000000000004">
      <c r="A17" s="488" t="s">
        <v>199</v>
      </c>
      <c r="B17" s="488" t="s">
        <v>320</v>
      </c>
      <c r="C17" s="488" t="s">
        <v>321</v>
      </c>
      <c r="D17" s="488" t="s">
        <v>340</v>
      </c>
      <c r="E17" s="488" t="s">
        <v>341</v>
      </c>
      <c r="F17" s="497">
        <v>23</v>
      </c>
      <c r="G17" s="488">
        <v>5000</v>
      </c>
      <c r="H17" s="488">
        <v>4062943500</v>
      </c>
      <c r="I17" s="488">
        <v>3937143500</v>
      </c>
      <c r="J17" s="488">
        <v>0</v>
      </c>
      <c r="K17" s="488">
        <v>0</v>
      </c>
      <c r="L17" s="488">
        <v>0</v>
      </c>
      <c r="M17" s="488">
        <v>0</v>
      </c>
      <c r="N17" s="488">
        <v>5000</v>
      </c>
      <c r="O17" s="488">
        <v>0</v>
      </c>
      <c r="P17" s="488">
        <v>4062943500</v>
      </c>
      <c r="Q17" s="488">
        <v>4046564112</v>
      </c>
      <c r="R17" s="489">
        <f>Q17/' سهام'!$M$49</f>
        <v>1.9427828713492241E-5</v>
      </c>
    </row>
    <row r="18" spans="1:18" x14ac:dyDescent="0.55000000000000004">
      <c r="A18" s="488" t="s">
        <v>233</v>
      </c>
      <c r="B18" s="488" t="s">
        <v>320</v>
      </c>
      <c r="C18" s="488" t="s">
        <v>321</v>
      </c>
      <c r="D18" s="488" t="s">
        <v>342</v>
      </c>
      <c r="E18" s="488" t="s">
        <v>343</v>
      </c>
      <c r="F18" s="497">
        <v>20.5</v>
      </c>
      <c r="G18" s="488">
        <v>10000</v>
      </c>
      <c r="H18" s="488">
        <v>9682014375</v>
      </c>
      <c r="I18" s="488">
        <v>9992750000</v>
      </c>
      <c r="J18" s="488">
        <v>0</v>
      </c>
      <c r="K18" s="488">
        <v>0</v>
      </c>
      <c r="L18" s="488">
        <v>10000</v>
      </c>
      <c r="M18" s="488">
        <v>10000000000</v>
      </c>
      <c r="N18" s="488">
        <v>0</v>
      </c>
      <c r="O18" s="488">
        <v>0</v>
      </c>
      <c r="P18" s="488">
        <v>0</v>
      </c>
      <c r="Q18" s="488">
        <v>0</v>
      </c>
      <c r="R18" s="489">
        <f>Q18/' سهام'!$M$49</f>
        <v>0</v>
      </c>
    </row>
    <row r="19" spans="1:18" x14ac:dyDescent="0.55000000000000004">
      <c r="A19" s="488" t="s">
        <v>218</v>
      </c>
      <c r="B19" s="488" t="s">
        <v>320</v>
      </c>
      <c r="C19" s="488" t="s">
        <v>327</v>
      </c>
      <c r="D19" s="488" t="s">
        <v>344</v>
      </c>
      <c r="E19" s="488" t="s">
        <v>345</v>
      </c>
      <c r="F19" s="497">
        <v>23</v>
      </c>
      <c r="G19" s="488">
        <v>10000</v>
      </c>
      <c r="H19" s="488">
        <v>8230717946</v>
      </c>
      <c r="I19" s="488">
        <v>8093637855</v>
      </c>
      <c r="J19" s="488">
        <v>0</v>
      </c>
      <c r="K19" s="488">
        <v>0</v>
      </c>
      <c r="L19" s="488">
        <v>0</v>
      </c>
      <c r="M19" s="488">
        <v>0</v>
      </c>
      <c r="N19" s="488">
        <v>10000</v>
      </c>
      <c r="O19" s="488">
        <v>0</v>
      </c>
      <c r="P19" s="488">
        <v>8230717946</v>
      </c>
      <c r="Q19" s="488">
        <v>8093637855</v>
      </c>
      <c r="R19" s="489">
        <f>Q19/' سهام'!$M$49</f>
        <v>3.8858104199975355E-5</v>
      </c>
    </row>
    <row r="20" spans="1:18" x14ac:dyDescent="0.55000000000000004">
      <c r="A20" s="488" t="s">
        <v>216</v>
      </c>
      <c r="B20" s="488" t="s">
        <v>320</v>
      </c>
      <c r="C20" s="488" t="s">
        <v>321</v>
      </c>
      <c r="D20" s="488" t="s">
        <v>346</v>
      </c>
      <c r="E20" s="488" t="s">
        <v>347</v>
      </c>
      <c r="F20" s="497">
        <v>20.5</v>
      </c>
      <c r="G20" s="488">
        <v>105000</v>
      </c>
      <c r="H20" s="488">
        <v>97586549561</v>
      </c>
      <c r="I20" s="488">
        <v>88251471263</v>
      </c>
      <c r="J20" s="488">
        <v>0</v>
      </c>
      <c r="K20" s="488">
        <v>0</v>
      </c>
      <c r="L20" s="488">
        <v>0</v>
      </c>
      <c r="M20" s="488">
        <v>0</v>
      </c>
      <c r="N20" s="488">
        <v>105000</v>
      </c>
      <c r="O20" s="488">
        <v>0</v>
      </c>
      <c r="P20" s="488">
        <v>97586549561</v>
      </c>
      <c r="Q20" s="488">
        <v>86897953275</v>
      </c>
      <c r="R20" s="489">
        <f>Q20/' سهام'!$M$49</f>
        <v>4.1720296652988063E-4</v>
      </c>
    </row>
    <row r="21" spans="1:18" x14ac:dyDescent="0.55000000000000004">
      <c r="A21" s="488" t="s">
        <v>202</v>
      </c>
      <c r="B21" s="488" t="s">
        <v>320</v>
      </c>
      <c r="C21" s="488" t="s">
        <v>327</v>
      </c>
      <c r="D21" s="488" t="s">
        <v>348</v>
      </c>
      <c r="E21" s="488" t="s">
        <v>349</v>
      </c>
      <c r="F21" s="497">
        <v>23</v>
      </c>
      <c r="G21" s="488">
        <v>15000</v>
      </c>
      <c r="H21" s="488">
        <v>13721981228</v>
      </c>
      <c r="I21" s="488">
        <v>13961320699</v>
      </c>
      <c r="J21" s="488">
        <v>0</v>
      </c>
      <c r="K21" s="488">
        <v>0</v>
      </c>
      <c r="L21" s="488">
        <v>0</v>
      </c>
      <c r="M21" s="488">
        <v>0</v>
      </c>
      <c r="N21" s="488">
        <v>15000</v>
      </c>
      <c r="O21" s="488">
        <v>0</v>
      </c>
      <c r="P21" s="488">
        <v>13721981228</v>
      </c>
      <c r="Q21" s="488">
        <v>13961320699</v>
      </c>
      <c r="R21" s="489">
        <f>Q21/' سهام'!$M$49</f>
        <v>6.7029247442281913E-5</v>
      </c>
    </row>
    <row r="22" spans="1:18" x14ac:dyDescent="0.55000000000000004">
      <c r="A22" s="488" t="s">
        <v>212</v>
      </c>
      <c r="B22" s="488" t="s">
        <v>320</v>
      </c>
      <c r="C22" s="488" t="s">
        <v>327</v>
      </c>
      <c r="D22" s="488" t="s">
        <v>350</v>
      </c>
      <c r="E22" s="488" t="s">
        <v>351</v>
      </c>
      <c r="F22" s="497">
        <v>21</v>
      </c>
      <c r="G22" s="488">
        <v>5000</v>
      </c>
      <c r="H22" s="488">
        <v>4778461875</v>
      </c>
      <c r="I22" s="488">
        <v>4996375000</v>
      </c>
      <c r="J22" s="488">
        <v>0</v>
      </c>
      <c r="K22" s="488">
        <v>0</v>
      </c>
      <c r="L22" s="488">
        <v>0</v>
      </c>
      <c r="M22" s="488">
        <v>0</v>
      </c>
      <c r="N22" s="488">
        <v>5000</v>
      </c>
      <c r="O22" s="488">
        <v>0</v>
      </c>
      <c r="P22" s="488">
        <v>4778461875</v>
      </c>
      <c r="Q22" s="488">
        <v>4996375000</v>
      </c>
      <c r="R22" s="489">
        <f>Q22/' سهام'!$M$49</f>
        <v>2.39879351968055E-5</v>
      </c>
    </row>
    <row r="23" spans="1:18" x14ac:dyDescent="0.55000000000000004">
      <c r="A23" s="488" t="s">
        <v>236</v>
      </c>
      <c r="B23" s="488" t="s">
        <v>320</v>
      </c>
      <c r="C23" s="488" t="s">
        <v>321</v>
      </c>
      <c r="D23" s="488" t="s">
        <v>352</v>
      </c>
      <c r="E23" s="488" t="s">
        <v>353</v>
      </c>
      <c r="F23" s="497">
        <v>23</v>
      </c>
      <c r="G23" s="488">
        <v>5000</v>
      </c>
      <c r="H23" s="488">
        <v>4273095750</v>
      </c>
      <c r="I23" s="488">
        <v>4236926000</v>
      </c>
      <c r="J23" s="488">
        <v>0</v>
      </c>
      <c r="K23" s="488">
        <v>0</v>
      </c>
      <c r="L23" s="488">
        <v>0</v>
      </c>
      <c r="M23" s="488">
        <v>0</v>
      </c>
      <c r="N23" s="488">
        <v>5000</v>
      </c>
      <c r="O23" s="488">
        <v>0</v>
      </c>
      <c r="P23" s="488">
        <v>4273095750</v>
      </c>
      <c r="Q23" s="488">
        <v>4236926000</v>
      </c>
      <c r="R23" s="489">
        <f>Q23/' سهام'!$M$49</f>
        <v>2.0341769046891064E-5</v>
      </c>
    </row>
    <row r="24" spans="1:18" x14ac:dyDescent="0.55000000000000004">
      <c r="A24" s="488" t="s">
        <v>237</v>
      </c>
      <c r="B24" s="488" t="s">
        <v>320</v>
      </c>
      <c r="C24" s="488" t="s">
        <v>321</v>
      </c>
      <c r="D24" s="488" t="s">
        <v>354</v>
      </c>
      <c r="E24" s="488" t="s">
        <v>355</v>
      </c>
      <c r="F24" s="497">
        <v>23</v>
      </c>
      <c r="G24" s="488">
        <v>5000</v>
      </c>
      <c r="H24" s="488">
        <v>4353153750</v>
      </c>
      <c r="I24" s="488">
        <v>4346846250</v>
      </c>
      <c r="J24" s="488">
        <v>0</v>
      </c>
      <c r="K24" s="488">
        <v>0</v>
      </c>
      <c r="L24" s="488">
        <v>0</v>
      </c>
      <c r="M24" s="488">
        <v>0</v>
      </c>
      <c r="N24" s="488">
        <v>5000</v>
      </c>
      <c r="O24" s="488">
        <v>0</v>
      </c>
      <c r="P24" s="488">
        <v>4353153750</v>
      </c>
      <c r="Q24" s="488">
        <v>4346846250</v>
      </c>
      <c r="R24" s="489">
        <f>Q24/' سهام'!$M$49</f>
        <v>2.0869503621220786E-5</v>
      </c>
    </row>
    <row r="25" spans="1:18" x14ac:dyDescent="0.55000000000000004">
      <c r="A25" s="488" t="s">
        <v>227</v>
      </c>
      <c r="B25" s="488" t="s">
        <v>320</v>
      </c>
      <c r="C25" s="488" t="s">
        <v>321</v>
      </c>
      <c r="D25" s="488" t="s">
        <v>356</v>
      </c>
      <c r="E25" s="488" t="s">
        <v>357</v>
      </c>
      <c r="F25" s="497">
        <v>23</v>
      </c>
      <c r="G25" s="488">
        <v>5000</v>
      </c>
      <c r="H25" s="488">
        <v>4403190000</v>
      </c>
      <c r="I25" s="488">
        <v>4396810000</v>
      </c>
      <c r="J25" s="488">
        <v>0</v>
      </c>
      <c r="K25" s="488">
        <v>0</v>
      </c>
      <c r="L25" s="488">
        <v>0</v>
      </c>
      <c r="M25" s="488">
        <v>0</v>
      </c>
      <c r="N25" s="488">
        <v>5000</v>
      </c>
      <c r="O25" s="488">
        <v>0</v>
      </c>
      <c r="P25" s="488">
        <v>4403190000</v>
      </c>
      <c r="Q25" s="488">
        <v>4411949016</v>
      </c>
      <c r="R25" s="489">
        <f>Q25/' سهام'!$M$49</f>
        <v>2.1182066415634895E-5</v>
      </c>
    </row>
    <row r="26" spans="1:18" x14ac:dyDescent="0.55000000000000004">
      <c r="A26" s="488" t="s">
        <v>205</v>
      </c>
      <c r="B26" s="488" t="s">
        <v>320</v>
      </c>
      <c r="C26" s="488" t="s">
        <v>321</v>
      </c>
      <c r="D26" s="488" t="s">
        <v>358</v>
      </c>
      <c r="E26" s="488" t="s">
        <v>359</v>
      </c>
      <c r="F26" s="497">
        <v>18</v>
      </c>
      <c r="G26" s="488">
        <v>230000</v>
      </c>
      <c r="H26" s="488">
        <v>227148008990</v>
      </c>
      <c r="I26" s="488">
        <v>192485346875</v>
      </c>
      <c r="J26" s="488">
        <v>0</v>
      </c>
      <c r="K26" s="488">
        <v>0</v>
      </c>
      <c r="L26" s="488">
        <v>0</v>
      </c>
      <c r="M26" s="488">
        <v>0</v>
      </c>
      <c r="N26" s="488">
        <v>230000</v>
      </c>
      <c r="O26" s="488">
        <v>0</v>
      </c>
      <c r="P26" s="488">
        <v>227148008990</v>
      </c>
      <c r="Q26" s="488">
        <v>198116261500</v>
      </c>
      <c r="R26" s="489">
        <f>Q26/' سهام'!$M$49</f>
        <v>9.5116960642373173E-4</v>
      </c>
    </row>
    <row r="27" spans="1:18" x14ac:dyDescent="0.55000000000000004">
      <c r="A27" s="488" t="s">
        <v>211</v>
      </c>
      <c r="B27" s="488" t="s">
        <v>320</v>
      </c>
      <c r="C27" s="488" t="s">
        <v>327</v>
      </c>
      <c r="D27" s="488" t="s">
        <v>360</v>
      </c>
      <c r="E27" s="488" t="s">
        <v>361</v>
      </c>
      <c r="F27" s="497">
        <v>23</v>
      </c>
      <c r="G27" s="488">
        <v>10000</v>
      </c>
      <c r="H27" s="488">
        <v>8336039250</v>
      </c>
      <c r="I27" s="488">
        <v>8343946250</v>
      </c>
      <c r="J27" s="488">
        <v>0</v>
      </c>
      <c r="K27" s="488">
        <v>0</v>
      </c>
      <c r="L27" s="488">
        <v>0</v>
      </c>
      <c r="M27" s="488">
        <v>0</v>
      </c>
      <c r="N27" s="488">
        <v>10000</v>
      </c>
      <c r="O27" s="488">
        <v>0</v>
      </c>
      <c r="P27" s="488">
        <v>8336039250</v>
      </c>
      <c r="Q27" s="488">
        <v>8343946250</v>
      </c>
      <c r="R27" s="489">
        <f>Q27/' سهام'!$M$49</f>
        <v>4.0059851778665183E-5</v>
      </c>
    </row>
    <row r="28" spans="1:18" x14ac:dyDescent="0.55000000000000004">
      <c r="A28" s="488" t="s">
        <v>232</v>
      </c>
      <c r="B28" s="488" t="s">
        <v>320</v>
      </c>
      <c r="C28" s="488" t="s">
        <v>327</v>
      </c>
      <c r="D28" s="488" t="s">
        <v>362</v>
      </c>
      <c r="E28" s="488" t="s">
        <v>363</v>
      </c>
      <c r="F28" s="497">
        <v>23</v>
      </c>
      <c r="G28" s="488">
        <v>2400</v>
      </c>
      <c r="H28" s="488">
        <v>2233618200</v>
      </c>
      <c r="I28" s="488">
        <v>2232780060</v>
      </c>
      <c r="J28" s="488">
        <v>0</v>
      </c>
      <c r="K28" s="488">
        <v>0</v>
      </c>
      <c r="L28" s="488">
        <v>0</v>
      </c>
      <c r="M28" s="488">
        <v>0</v>
      </c>
      <c r="N28" s="488">
        <v>2400</v>
      </c>
      <c r="O28" s="488">
        <v>0</v>
      </c>
      <c r="P28" s="488">
        <v>2233618200</v>
      </c>
      <c r="Q28" s="488">
        <v>2232780060</v>
      </c>
      <c r="R28" s="489">
        <f>Q28/' سهام'!$M$49</f>
        <v>1.0719728480748442E-5</v>
      </c>
    </row>
    <row r="29" spans="1:18" x14ac:dyDescent="0.55000000000000004">
      <c r="A29" s="488" t="s">
        <v>228</v>
      </c>
      <c r="B29" s="488" t="s">
        <v>320</v>
      </c>
      <c r="C29" s="488" t="s">
        <v>321</v>
      </c>
      <c r="D29" s="488" t="s">
        <v>364</v>
      </c>
      <c r="E29" s="488" t="s">
        <v>365</v>
      </c>
      <c r="F29" s="497">
        <v>18</v>
      </c>
      <c r="G29" s="488">
        <v>5000</v>
      </c>
      <c r="H29" s="488">
        <v>4228063125</v>
      </c>
      <c r="I29" s="488">
        <v>4221936875</v>
      </c>
      <c r="J29" s="488">
        <v>0</v>
      </c>
      <c r="K29" s="488">
        <v>0</v>
      </c>
      <c r="L29" s="488">
        <v>0</v>
      </c>
      <c r="M29" s="488">
        <v>0</v>
      </c>
      <c r="N29" s="488">
        <v>5000</v>
      </c>
      <c r="O29" s="488">
        <v>0</v>
      </c>
      <c r="P29" s="488">
        <v>4228063125</v>
      </c>
      <c r="Q29" s="488">
        <v>4221936875</v>
      </c>
      <c r="R29" s="489">
        <f>Q29/' سهام'!$M$49</f>
        <v>2.0269805241300646E-5</v>
      </c>
    </row>
    <row r="30" spans="1:18" x14ac:dyDescent="0.55000000000000004">
      <c r="A30" s="488" t="s">
        <v>226</v>
      </c>
      <c r="B30" s="488" t="s">
        <v>320</v>
      </c>
      <c r="C30" s="488" t="s">
        <v>321</v>
      </c>
      <c r="D30" s="488" t="s">
        <v>354</v>
      </c>
      <c r="E30" s="488" t="s">
        <v>366</v>
      </c>
      <c r="F30" s="497">
        <v>23</v>
      </c>
      <c r="G30" s="488">
        <v>5000</v>
      </c>
      <c r="H30" s="488">
        <v>4027117545</v>
      </c>
      <c r="I30" s="488">
        <v>4080139752</v>
      </c>
      <c r="J30" s="488">
        <v>0</v>
      </c>
      <c r="K30" s="488">
        <v>0</v>
      </c>
      <c r="L30" s="488">
        <v>0</v>
      </c>
      <c r="M30" s="488">
        <v>0</v>
      </c>
      <c r="N30" s="488">
        <v>5000</v>
      </c>
      <c r="O30" s="488">
        <v>0</v>
      </c>
      <c r="P30" s="488">
        <v>4027117545</v>
      </c>
      <c r="Q30" s="488">
        <v>3992103625</v>
      </c>
      <c r="R30" s="489">
        <f>Q30/' سهام'!$M$49</f>
        <v>1.9166360222247595E-5</v>
      </c>
    </row>
    <row r="31" spans="1:18" x14ac:dyDescent="0.55000000000000004">
      <c r="A31" s="488" t="s">
        <v>235</v>
      </c>
      <c r="B31" s="488" t="s">
        <v>320</v>
      </c>
      <c r="C31" s="488" t="s">
        <v>327</v>
      </c>
      <c r="D31" s="488" t="s">
        <v>367</v>
      </c>
      <c r="E31" s="488" t="s">
        <v>368</v>
      </c>
      <c r="F31" s="497">
        <v>23</v>
      </c>
      <c r="G31" s="488">
        <v>85000</v>
      </c>
      <c r="H31" s="488">
        <v>76962407320</v>
      </c>
      <c r="I31" s="488">
        <v>76812320664</v>
      </c>
      <c r="J31" s="488">
        <v>0</v>
      </c>
      <c r="K31" s="488">
        <v>0</v>
      </c>
      <c r="L31" s="488">
        <v>0</v>
      </c>
      <c r="M31" s="488">
        <v>0</v>
      </c>
      <c r="N31" s="488">
        <v>85000</v>
      </c>
      <c r="O31" s="488">
        <v>0</v>
      </c>
      <c r="P31" s="488">
        <v>76962407320</v>
      </c>
      <c r="Q31" s="488">
        <v>76812320664</v>
      </c>
      <c r="R31" s="489">
        <f>Q31/' سهام'!$M$49</f>
        <v>3.6878116042216128E-4</v>
      </c>
    </row>
    <row r="32" spans="1:18" x14ac:dyDescent="0.55000000000000004">
      <c r="A32" s="488" t="s">
        <v>217</v>
      </c>
      <c r="B32" s="488" t="s">
        <v>320</v>
      </c>
      <c r="C32" s="488" t="s">
        <v>321</v>
      </c>
      <c r="D32" s="488" t="s">
        <v>369</v>
      </c>
      <c r="E32" s="488" t="s">
        <v>370</v>
      </c>
      <c r="F32" s="497">
        <v>23</v>
      </c>
      <c r="G32" s="488">
        <v>10000</v>
      </c>
      <c r="H32" s="488">
        <v>8616242250</v>
      </c>
      <c r="I32" s="488">
        <v>8075141275</v>
      </c>
      <c r="J32" s="488">
        <v>0</v>
      </c>
      <c r="K32" s="488">
        <v>0</v>
      </c>
      <c r="L32" s="488">
        <v>0</v>
      </c>
      <c r="M32" s="488">
        <v>0</v>
      </c>
      <c r="N32" s="488">
        <v>10000</v>
      </c>
      <c r="O32" s="488">
        <v>0</v>
      </c>
      <c r="P32" s="488">
        <v>8616242250</v>
      </c>
      <c r="Q32" s="488">
        <v>8203048475</v>
      </c>
      <c r="R32" s="489">
        <f>Q32/' سهام'!$M$49</f>
        <v>3.9383392006115271E-5</v>
      </c>
    </row>
    <row r="33" spans="1:18" x14ac:dyDescent="0.55000000000000004">
      <c r="A33" s="488" t="s">
        <v>214</v>
      </c>
      <c r="B33" s="488" t="s">
        <v>320</v>
      </c>
      <c r="C33" s="488" t="s">
        <v>327</v>
      </c>
      <c r="D33" s="488" t="s">
        <v>344</v>
      </c>
      <c r="E33" s="488" t="s">
        <v>345</v>
      </c>
      <c r="F33" s="497">
        <v>23</v>
      </c>
      <c r="G33" s="488">
        <v>4500</v>
      </c>
      <c r="H33" s="488">
        <v>4278099375</v>
      </c>
      <c r="I33" s="488">
        <v>4361835375</v>
      </c>
      <c r="J33" s="488">
        <v>0</v>
      </c>
      <c r="K33" s="488">
        <v>0</v>
      </c>
      <c r="L33" s="488">
        <v>0</v>
      </c>
      <c r="M33" s="488">
        <v>0</v>
      </c>
      <c r="N33" s="488">
        <v>4500</v>
      </c>
      <c r="O33" s="488">
        <v>0</v>
      </c>
      <c r="P33" s="488">
        <v>4278099375</v>
      </c>
      <c r="Q33" s="488">
        <v>4361835375</v>
      </c>
      <c r="R33" s="489">
        <f>Q33/' سهام'!$M$49</f>
        <v>2.09414674268112E-5</v>
      </c>
    </row>
    <row r="34" spans="1:18" x14ac:dyDescent="0.55000000000000004">
      <c r="A34" s="488" t="s">
        <v>200</v>
      </c>
      <c r="B34" s="488" t="s">
        <v>320</v>
      </c>
      <c r="C34" s="488" t="s">
        <v>321</v>
      </c>
      <c r="D34" s="488" t="s">
        <v>371</v>
      </c>
      <c r="E34" s="488" t="s">
        <v>372</v>
      </c>
      <c r="F34" s="497">
        <v>23</v>
      </c>
      <c r="G34" s="488">
        <v>5000</v>
      </c>
      <c r="H34" s="488">
        <v>3952863750</v>
      </c>
      <c r="I34" s="488">
        <v>3947136250</v>
      </c>
      <c r="J34" s="488">
        <v>0</v>
      </c>
      <c r="K34" s="488">
        <v>0</v>
      </c>
      <c r="L34" s="488">
        <v>0</v>
      </c>
      <c r="M34" s="488">
        <v>0</v>
      </c>
      <c r="N34" s="488">
        <v>5000</v>
      </c>
      <c r="O34" s="488">
        <v>0</v>
      </c>
      <c r="P34" s="488">
        <v>3952863750</v>
      </c>
      <c r="Q34" s="488">
        <v>3861698237</v>
      </c>
      <c r="R34" s="489">
        <f>Q34/' سهام'!$M$49</f>
        <v>1.8540275111210436E-5</v>
      </c>
    </row>
    <row r="35" spans="1:18" ht="18" thickBot="1" x14ac:dyDescent="0.6">
      <c r="A35" s="488" t="s">
        <v>2</v>
      </c>
      <c r="G35" s="490">
        <f t="shared" ref="G35:N35" si="0">SUM(G9:G34)</f>
        <v>579814</v>
      </c>
      <c r="H35" s="490">
        <f t="shared" si="0"/>
        <v>543344274252</v>
      </c>
      <c r="I35" s="490">
        <f t="shared" si="0"/>
        <v>497945607512</v>
      </c>
      <c r="J35" s="490">
        <f t="shared" si="0"/>
        <v>5000</v>
      </c>
      <c r="K35" s="490">
        <f t="shared" si="0"/>
        <v>4178026875</v>
      </c>
      <c r="L35" s="490">
        <f t="shared" si="0"/>
        <v>10000</v>
      </c>
      <c r="M35" s="490">
        <f t="shared" si="0"/>
        <v>10000000000</v>
      </c>
      <c r="N35" s="490">
        <f t="shared" si="0"/>
        <v>574814</v>
      </c>
      <c r="O35" s="496"/>
      <c r="P35" s="490">
        <f>SUM(P9:P34)</f>
        <v>537840286752</v>
      </c>
      <c r="Q35" s="490">
        <f>SUM(Q9:Q34)</f>
        <v>496504553032</v>
      </c>
      <c r="R35" s="492">
        <f>SUM(R9:R34)</f>
        <v>2.3837520288310012E-3</v>
      </c>
    </row>
    <row r="36" spans="1:18" ht="18" thickTop="1" x14ac:dyDescent="0.55000000000000004"/>
    <row r="37" spans="1:18" x14ac:dyDescent="0.55000000000000004">
      <c r="Q37" s="531"/>
    </row>
    <row r="38" spans="1:18" x14ac:dyDescent="0.55000000000000004">
      <c r="Q38" s="532"/>
    </row>
  </sheetData>
  <mergeCells count="24">
    <mergeCell ref="A1:R1"/>
    <mergeCell ref="A2:R2"/>
    <mergeCell ref="A3:R3"/>
    <mergeCell ref="A4:R4"/>
    <mergeCell ref="J6:M6"/>
    <mergeCell ref="N6:R6"/>
    <mergeCell ref="J7:K7"/>
    <mergeCell ref="L7:M7"/>
    <mergeCell ref="G6:I6"/>
    <mergeCell ref="A6:F6"/>
    <mergeCell ref="I7:I8"/>
    <mergeCell ref="B7:B8"/>
    <mergeCell ref="C7:C8"/>
    <mergeCell ref="F7:F8"/>
    <mergeCell ref="E7:E8"/>
    <mergeCell ref="D7:D8"/>
    <mergeCell ref="A7:A8"/>
    <mergeCell ref="G7:G8"/>
    <mergeCell ref="H7:H8"/>
    <mergeCell ref="Q7:Q8"/>
    <mergeCell ref="R7:R8"/>
    <mergeCell ref="N7:N8"/>
    <mergeCell ref="P7:P8"/>
    <mergeCell ref="O7:O8"/>
  </mergeCells>
  <pageMargins left="0.7" right="0.7" top="0.75" bottom="0.75" header="0.3" footer="0.3"/>
  <pageSetup scale="7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1992-802B-4F9B-A4D4-D6CBC840E590}">
  <dimension ref="A1:N16"/>
  <sheetViews>
    <sheetView rightToLeft="1" zoomScale="85" zoomScaleNormal="85" zoomScaleSheetLayoutView="90" workbookViewId="0">
      <selection activeCell="M24" sqref="M24"/>
    </sheetView>
  </sheetViews>
  <sheetFormatPr defaultColWidth="9.109375" defaultRowHeight="17.399999999999999" x14ac:dyDescent="0.55000000000000004"/>
  <cols>
    <col min="1" max="1" width="29.5546875" style="477" customWidth="1"/>
    <col min="2" max="2" width="9" style="477" customWidth="1"/>
    <col min="3" max="3" width="16.33203125" style="477" customWidth="1"/>
    <col min="4" max="4" width="19.33203125" style="477" customWidth="1"/>
    <col min="5" max="5" width="20.5546875" style="477" customWidth="1"/>
    <col min="6" max="6" width="13.109375" style="477" customWidth="1"/>
    <col min="7" max="7" width="20.109375" style="477" customWidth="1"/>
    <col min="8" max="8" width="11" style="477" customWidth="1"/>
    <col min="9" max="9" width="17.5546875" style="477" customWidth="1"/>
    <col min="10" max="10" width="11.44140625" style="477" customWidth="1"/>
    <col min="11" max="11" width="12.88671875" style="477" customWidth="1"/>
    <col min="12" max="12" width="19.44140625" style="477" customWidth="1"/>
    <col min="13" max="13" width="23.5546875" style="477" customWidth="1"/>
    <col min="14" max="14" width="13.6640625" style="477" customWidth="1"/>
    <col min="15" max="16384" width="9.109375" style="477"/>
  </cols>
  <sheetData>
    <row r="1" spans="1:14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</row>
    <row r="2" spans="1:14" ht="20.399999999999999" x14ac:dyDescent="0.65">
      <c r="A2" s="550" t="s">
        <v>64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</row>
    <row r="3" spans="1:14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</row>
    <row r="4" spans="1:14" ht="20.399999999999999" x14ac:dyDescent="0.55000000000000004">
      <c r="A4" s="494" t="s">
        <v>86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</row>
    <row r="6" spans="1:14" ht="18" customHeight="1" thickBot="1" x14ac:dyDescent="0.6">
      <c r="A6" s="541" t="s">
        <v>22</v>
      </c>
      <c r="B6" s="541"/>
      <c r="C6" s="541" t="s">
        <v>197</v>
      </c>
      <c r="D6" s="541"/>
      <c r="E6" s="541"/>
      <c r="F6" s="561" t="s">
        <v>10</v>
      </c>
      <c r="G6" s="561"/>
      <c r="H6" s="561"/>
      <c r="I6" s="561"/>
      <c r="J6" s="541" t="s">
        <v>120</v>
      </c>
      <c r="K6" s="541"/>
      <c r="L6" s="541"/>
      <c r="M6" s="541"/>
      <c r="N6" s="541"/>
    </row>
    <row r="7" spans="1:14" ht="26.25" customHeight="1" x14ac:dyDescent="0.55000000000000004">
      <c r="A7" s="560" t="s">
        <v>23</v>
      </c>
      <c r="B7" s="557" t="s">
        <v>545</v>
      </c>
      <c r="C7" s="554" t="s">
        <v>3</v>
      </c>
      <c r="D7" s="553" t="s">
        <v>0</v>
      </c>
      <c r="E7" s="553" t="s">
        <v>24</v>
      </c>
      <c r="F7" s="556" t="s">
        <v>4</v>
      </c>
      <c r="G7" s="556"/>
      <c r="H7" s="556" t="s">
        <v>5</v>
      </c>
      <c r="I7" s="556"/>
      <c r="J7" s="554" t="s">
        <v>3</v>
      </c>
      <c r="K7" s="553" t="s">
        <v>35</v>
      </c>
      <c r="L7" s="553" t="s">
        <v>0</v>
      </c>
      <c r="M7" s="553" t="s">
        <v>24</v>
      </c>
      <c r="N7" s="553" t="s">
        <v>25</v>
      </c>
    </row>
    <row r="8" spans="1:14" s="11" customFormat="1" ht="40.5" customHeight="1" thickBot="1" x14ac:dyDescent="0.35">
      <c r="A8" s="541"/>
      <c r="B8" s="558"/>
      <c r="C8" s="555"/>
      <c r="D8" s="541"/>
      <c r="E8" s="541"/>
      <c r="F8" s="10" t="s">
        <v>3</v>
      </c>
      <c r="G8" s="10" t="s">
        <v>0</v>
      </c>
      <c r="H8" s="10" t="s">
        <v>3</v>
      </c>
      <c r="I8" s="10" t="s">
        <v>63</v>
      </c>
      <c r="J8" s="555"/>
      <c r="K8" s="541"/>
      <c r="L8" s="541"/>
      <c r="M8" s="541"/>
      <c r="N8" s="541"/>
    </row>
    <row r="9" spans="1:14" x14ac:dyDescent="0.55000000000000004">
      <c r="A9" s="488" t="s">
        <v>140</v>
      </c>
      <c r="B9" s="488" t="s">
        <v>547</v>
      </c>
      <c r="C9" s="488">
        <v>180000</v>
      </c>
      <c r="D9" s="488">
        <v>2228849789747</v>
      </c>
      <c r="E9" s="488">
        <v>4493384300592</v>
      </c>
      <c r="F9" s="488">
        <v>135738</v>
      </c>
      <c r="G9" s="488">
        <v>3320489452789.9922</v>
      </c>
      <c r="H9" s="488">
        <v>5000</v>
      </c>
      <c r="I9" s="488">
        <v>136125512800</v>
      </c>
      <c r="J9" s="488">
        <v>310738</v>
      </c>
      <c r="K9" s="488">
        <v>27960302</v>
      </c>
      <c r="L9" s="488">
        <v>5457548281555</v>
      </c>
      <c r="M9" s="488">
        <v>8677902328889</v>
      </c>
      <c r="N9" s="489">
        <f>M9/' سهام'!$M$49</f>
        <v>4.1663197560150481E-2</v>
      </c>
    </row>
    <row r="10" spans="1:14" x14ac:dyDescent="0.55000000000000004">
      <c r="A10" s="488" t="s">
        <v>138</v>
      </c>
      <c r="B10" s="488" t="s">
        <v>546</v>
      </c>
      <c r="C10" s="488">
        <v>1346518</v>
      </c>
      <c r="D10" s="488">
        <v>5591953817488</v>
      </c>
      <c r="E10" s="488">
        <v>5596720306966</v>
      </c>
      <c r="F10" s="488">
        <v>4000</v>
      </c>
      <c r="G10" s="488">
        <v>16053436000</v>
      </c>
      <c r="H10" s="488">
        <v>146454</v>
      </c>
      <c r="I10" s="488">
        <v>612758501715.76001</v>
      </c>
      <c r="J10" s="488">
        <v>1204064</v>
      </c>
      <c r="K10" s="488">
        <v>4487070</v>
      </c>
      <c r="L10" s="488">
        <v>4999841509140</v>
      </c>
      <c r="M10" s="488">
        <v>5396236189137</v>
      </c>
      <c r="N10" s="489">
        <f>M10/' سهام'!$M$49</f>
        <v>2.5907695881849345E-2</v>
      </c>
    </row>
    <row r="11" spans="1:14" ht="18" thickBot="1" x14ac:dyDescent="0.6">
      <c r="A11" s="488" t="s">
        <v>2</v>
      </c>
      <c r="C11" s="490">
        <f t="shared" ref="C11:J11" si="0">SUM(C9:C10)</f>
        <v>1526518</v>
      </c>
      <c r="D11" s="490">
        <f t="shared" si="0"/>
        <v>7820803607235</v>
      </c>
      <c r="E11" s="490">
        <f t="shared" si="0"/>
        <v>10090104607558</v>
      </c>
      <c r="F11" s="490">
        <f t="shared" si="0"/>
        <v>139738</v>
      </c>
      <c r="G11" s="490">
        <f t="shared" si="0"/>
        <v>3336542888789.9922</v>
      </c>
      <c r="H11" s="490">
        <f t="shared" si="0"/>
        <v>151454</v>
      </c>
      <c r="I11" s="490">
        <f t="shared" si="0"/>
        <v>748884014515.76001</v>
      </c>
      <c r="J11" s="490">
        <f t="shared" si="0"/>
        <v>1514802</v>
      </c>
      <c r="K11" s="496"/>
      <c r="L11" s="490">
        <f>SUM(L9:L10)</f>
        <v>10457389790695</v>
      </c>
      <c r="M11" s="490">
        <f>SUM(M9:M10)</f>
        <v>14074138518026</v>
      </c>
      <c r="N11" s="492">
        <f>SUM(N9:N10)</f>
        <v>6.7570893441999819E-2</v>
      </c>
    </row>
    <row r="12" spans="1:14" ht="18" thickTop="1" x14ac:dyDescent="0.55000000000000004"/>
    <row r="14" spans="1:14" x14ac:dyDescent="0.55000000000000004">
      <c r="M14" s="531"/>
    </row>
    <row r="15" spans="1:14" x14ac:dyDescent="0.55000000000000004">
      <c r="M15" s="531"/>
    </row>
    <row r="16" spans="1:14" x14ac:dyDescent="0.55000000000000004">
      <c r="M16" s="531"/>
    </row>
  </sheetData>
  <mergeCells count="19">
    <mergeCell ref="J7:J8"/>
    <mergeCell ref="K7:K8"/>
    <mergeCell ref="L7:L8"/>
    <mergeCell ref="M7:M8"/>
    <mergeCell ref="N7:N8"/>
    <mergeCell ref="H7:I7"/>
    <mergeCell ref="A7:A8"/>
    <mergeCell ref="B7:B8"/>
    <mergeCell ref="C7:C8"/>
    <mergeCell ref="D7:D8"/>
    <mergeCell ref="E7:E8"/>
    <mergeCell ref="F7:G7"/>
    <mergeCell ref="A1:N1"/>
    <mergeCell ref="A2:N2"/>
    <mergeCell ref="A3:N3"/>
    <mergeCell ref="A6:B6"/>
    <mergeCell ref="C6:E6"/>
    <mergeCell ref="F6:I6"/>
    <mergeCell ref="J6:N6"/>
  </mergeCells>
  <pageMargins left="0.7" right="0.7" top="0.75" bottom="0.75" header="0.3" footer="0.3"/>
  <pageSetup scale="76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rightToLeft="1" zoomScaleNormal="100" zoomScaleSheetLayoutView="90" workbookViewId="0">
      <selection activeCell="N21" sqref="N21"/>
    </sheetView>
  </sheetViews>
  <sheetFormatPr defaultColWidth="9.109375" defaultRowHeight="16.2" x14ac:dyDescent="0.5"/>
  <cols>
    <col min="1" max="1" width="17" style="5" customWidth="1"/>
    <col min="2" max="2" width="21.33203125" style="5" customWidth="1"/>
    <col min="3" max="3" width="22" style="5" customWidth="1"/>
    <col min="4" max="4" width="22.109375" style="5" customWidth="1"/>
    <col min="5" max="5" width="17.44140625" style="5" customWidth="1"/>
    <col min="6" max="6" width="11.5546875" style="5" customWidth="1"/>
    <col min="7" max="7" width="4.33203125" style="5" customWidth="1"/>
    <col min="8" max="8" width="0.44140625" style="5" customWidth="1"/>
    <col min="9" max="9" width="5.33203125" style="5" customWidth="1"/>
    <col min="10" max="10" width="4.33203125" style="5" customWidth="1"/>
    <col min="11" max="11" width="0.44140625" style="5" customWidth="1"/>
    <col min="12" max="12" width="10.5546875" style="5" customWidth="1"/>
    <col min="13" max="13" width="0.5546875" style="5" customWidth="1"/>
    <col min="14" max="14" width="11.5546875" style="5" customWidth="1"/>
    <col min="15" max="16384" width="9.109375" style="5"/>
  </cols>
  <sheetData>
    <row r="1" spans="1:14" ht="20.399999999999999" x14ac:dyDescent="0.65">
      <c r="A1" s="550" t="s">
        <v>118</v>
      </c>
      <c r="B1" s="550"/>
      <c r="C1" s="550"/>
      <c r="D1" s="550"/>
      <c r="E1" s="550"/>
      <c r="F1" s="550"/>
      <c r="G1" s="495"/>
      <c r="H1" s="495"/>
      <c r="I1" s="495"/>
      <c r="J1" s="495"/>
      <c r="K1" s="495"/>
      <c r="L1" s="495"/>
      <c r="M1" s="495"/>
      <c r="N1" s="495"/>
    </row>
    <row r="2" spans="1:14" ht="20.399999999999999" x14ac:dyDescent="0.65">
      <c r="A2" s="550" t="s">
        <v>64</v>
      </c>
      <c r="B2" s="550"/>
      <c r="C2" s="550"/>
      <c r="D2" s="550"/>
      <c r="E2" s="550"/>
      <c r="F2" s="550"/>
      <c r="G2" s="495"/>
      <c r="H2" s="495"/>
      <c r="I2" s="495"/>
      <c r="J2" s="495"/>
      <c r="K2" s="495"/>
      <c r="L2" s="495"/>
      <c r="M2" s="495"/>
      <c r="N2" s="495"/>
    </row>
    <row r="3" spans="1:14" ht="20.399999999999999" x14ac:dyDescent="0.65">
      <c r="A3" s="550" t="s">
        <v>119</v>
      </c>
      <c r="B3" s="550"/>
      <c r="C3" s="550"/>
      <c r="D3" s="550"/>
      <c r="E3" s="550"/>
      <c r="F3" s="550"/>
      <c r="G3" s="495"/>
      <c r="H3" s="495"/>
      <c r="I3" s="495"/>
      <c r="J3" s="495"/>
      <c r="K3" s="495"/>
      <c r="L3" s="495"/>
      <c r="M3" s="495"/>
      <c r="N3" s="495"/>
    </row>
    <row r="4" spans="1:14" ht="20.399999999999999" x14ac:dyDescent="0.5">
      <c r="A4" s="551" t="s">
        <v>111</v>
      </c>
      <c r="B4" s="551"/>
      <c r="C4" s="551"/>
      <c r="D4" s="551"/>
      <c r="E4" s="551"/>
      <c r="F4" s="551"/>
      <c r="G4" s="494"/>
      <c r="H4" s="494"/>
      <c r="I4" s="494"/>
      <c r="J4" s="494"/>
      <c r="K4" s="494"/>
      <c r="L4" s="494"/>
      <c r="M4" s="494"/>
      <c r="N4" s="494"/>
    </row>
    <row r="5" spans="1:14" ht="16.8" thickBot="1" x14ac:dyDescent="0.55000000000000004">
      <c r="B5" s="3"/>
      <c r="C5" s="3"/>
      <c r="D5" s="3"/>
      <c r="E5" s="3"/>
      <c r="F5" s="3"/>
    </row>
    <row r="6" spans="1:14" ht="18.75" customHeight="1" thickBot="1" x14ac:dyDescent="0.55000000000000004">
      <c r="A6" s="478"/>
      <c r="B6" s="472" t="s">
        <v>197</v>
      </c>
      <c r="C6" s="542" t="s">
        <v>10</v>
      </c>
      <c r="D6" s="542"/>
      <c r="E6" s="541" t="s">
        <v>120</v>
      </c>
      <c r="F6" s="541"/>
    </row>
    <row r="7" spans="1:14" ht="24" customHeight="1" x14ac:dyDescent="0.5">
      <c r="A7" s="543" t="s">
        <v>11</v>
      </c>
      <c r="B7" s="545" t="s">
        <v>6</v>
      </c>
      <c r="C7" s="562" t="s">
        <v>42</v>
      </c>
      <c r="D7" s="562" t="s">
        <v>108</v>
      </c>
      <c r="E7" s="549" t="s">
        <v>6</v>
      </c>
      <c r="F7" s="547" t="s">
        <v>25</v>
      </c>
    </row>
    <row r="8" spans="1:14" ht="29.25" customHeight="1" thickBot="1" x14ac:dyDescent="0.55000000000000004">
      <c r="A8" s="544"/>
      <c r="B8" s="546"/>
      <c r="C8" s="563"/>
      <c r="D8" s="563"/>
      <c r="E8" s="546"/>
      <c r="F8" s="544"/>
    </row>
    <row r="9" spans="1:14" x14ac:dyDescent="0.5">
      <c r="A9" s="488" t="s">
        <v>127</v>
      </c>
      <c r="B9" s="488">
        <v>29183384</v>
      </c>
      <c r="C9" s="488">
        <v>153742</v>
      </c>
      <c r="D9" s="488">
        <v>0</v>
      </c>
      <c r="E9" s="488">
        <f>B9+C9-D9</f>
        <v>29337126</v>
      </c>
      <c r="F9" s="489">
        <f>E9/' سهام'!$M$49</f>
        <v>1.4084953137995401E-7</v>
      </c>
    </row>
    <row r="10" spans="1:14" x14ac:dyDescent="0.5">
      <c r="A10" s="488" t="s">
        <v>126</v>
      </c>
      <c r="B10" s="488">
        <v>101345891894</v>
      </c>
      <c r="C10" s="488">
        <v>16655893479940</v>
      </c>
      <c r="D10" s="488">
        <v>16590449007241</v>
      </c>
      <c r="E10" s="488">
        <f t="shared" ref="E10:E12" si="0">B10+C10-D10</f>
        <v>166790364593</v>
      </c>
      <c r="F10" s="489">
        <f>E10/' سهام'!$M$49</f>
        <v>8.0077185105370324E-4</v>
      </c>
    </row>
    <row r="11" spans="1:14" x14ac:dyDescent="0.5">
      <c r="A11" s="488" t="s">
        <v>130</v>
      </c>
      <c r="B11" s="488">
        <v>3432055375</v>
      </c>
      <c r="C11" s="488">
        <v>122203481706</v>
      </c>
      <c r="D11" s="488">
        <v>123601875000</v>
      </c>
      <c r="E11" s="488">
        <f t="shared" si="0"/>
        <v>2033662081</v>
      </c>
      <c r="F11" s="489">
        <f>E11/' سهام'!$M$49</f>
        <v>9.7637495606772151E-6</v>
      </c>
    </row>
    <row r="12" spans="1:14" x14ac:dyDescent="0.5">
      <c r="A12" s="488" t="s">
        <v>128</v>
      </c>
      <c r="B12" s="488">
        <v>17388453588</v>
      </c>
      <c r="C12" s="488">
        <v>196942732</v>
      </c>
      <c r="D12" s="488">
        <v>2804139569</v>
      </c>
      <c r="E12" s="488">
        <f t="shared" si="0"/>
        <v>14781256751</v>
      </c>
      <c r="F12" s="489">
        <f>E12/' سهام'!$M$49</f>
        <v>7.0965816030688615E-5</v>
      </c>
    </row>
    <row r="13" spans="1:14" ht="16.8" thickBot="1" x14ac:dyDescent="0.55000000000000004">
      <c r="A13" s="488" t="s">
        <v>2</v>
      </c>
      <c r="B13" s="490">
        <f>SUM(B9:B12)</f>
        <v>122195584241</v>
      </c>
      <c r="C13" s="490">
        <f>SUM(C9:C12)</f>
        <v>16778294058120</v>
      </c>
      <c r="D13" s="490">
        <f>SUM(D9:D12)</f>
        <v>16716855021810</v>
      </c>
      <c r="E13" s="490">
        <f>SUM(E9:E12)</f>
        <v>183634620551</v>
      </c>
      <c r="F13" s="492">
        <f>SUM(F9:F12)</f>
        <v>8.8164226617644902E-4</v>
      </c>
    </row>
    <row r="14" spans="1:14" ht="16.8" thickTop="1" x14ac:dyDescent="0.5"/>
    <row r="17" spans="5:5" x14ac:dyDescent="0.5">
      <c r="E17" s="530"/>
    </row>
  </sheetData>
  <mergeCells count="12">
    <mergeCell ref="A4:F4"/>
    <mergeCell ref="A3:F3"/>
    <mergeCell ref="A2:F2"/>
    <mergeCell ref="A1:F1"/>
    <mergeCell ref="F7:F8"/>
    <mergeCell ref="E6:F6"/>
    <mergeCell ref="E7:E8"/>
    <mergeCell ref="A7:A8"/>
    <mergeCell ref="B7:B8"/>
    <mergeCell ref="C6:D6"/>
    <mergeCell ref="C7:C8"/>
    <mergeCell ref="D7:D8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0"/>
  <sheetViews>
    <sheetView rightToLeft="1" zoomScaleNormal="100" zoomScaleSheetLayoutView="100" workbookViewId="0">
      <selection activeCell="I11" sqref="I11"/>
    </sheetView>
  </sheetViews>
  <sheetFormatPr defaultRowHeight="16.8" x14ac:dyDescent="0.5"/>
  <cols>
    <col min="1" max="1" width="68.109375" style="520" customWidth="1"/>
    <col min="2" max="2" width="8.88671875" style="7"/>
    <col min="3" max="3" width="24.5546875" style="7" customWidth="1"/>
    <col min="4" max="4" width="14.5546875" style="7" bestFit="1" customWidth="1"/>
    <col min="5" max="5" width="15.109375" style="7" bestFit="1" customWidth="1"/>
    <col min="6" max="16384" width="8.88671875" style="7"/>
  </cols>
  <sheetData>
    <row r="1" spans="1:19" ht="20.399999999999999" x14ac:dyDescent="0.5">
      <c r="A1" s="564" t="s">
        <v>117</v>
      </c>
      <c r="B1" s="564"/>
      <c r="C1" s="564"/>
      <c r="D1" s="564"/>
      <c r="E1" s="564"/>
    </row>
    <row r="2" spans="1:19" ht="20.399999999999999" x14ac:dyDescent="0.5">
      <c r="A2" s="564" t="s">
        <v>70</v>
      </c>
      <c r="B2" s="564"/>
      <c r="C2" s="564"/>
      <c r="D2" s="564"/>
      <c r="E2" s="564"/>
    </row>
    <row r="3" spans="1:19" ht="20.399999999999999" x14ac:dyDescent="0.5">
      <c r="A3" s="564" t="s">
        <v>119</v>
      </c>
      <c r="B3" s="564"/>
      <c r="C3" s="564"/>
      <c r="D3" s="564"/>
      <c r="E3" s="564"/>
    </row>
    <row r="4" spans="1:19" ht="17.399999999999999" customHeight="1" x14ac:dyDescent="0.5">
      <c r="A4" s="485"/>
      <c r="B4" s="485"/>
      <c r="C4" s="485"/>
      <c r="D4" s="485"/>
      <c r="E4" s="485"/>
    </row>
    <row r="5" spans="1:19" ht="20.399999999999999" x14ac:dyDescent="0.5">
      <c r="A5" s="551" t="s">
        <v>31</v>
      </c>
      <c r="B5" s="551"/>
      <c r="C5" s="551"/>
      <c r="D5" s="551"/>
      <c r="E5" s="551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</row>
    <row r="6" spans="1:19" ht="14.4" customHeight="1" x14ac:dyDescent="0.5">
      <c r="A6" s="498"/>
      <c r="B6" s="498"/>
      <c r="C6" s="498"/>
      <c r="D6" s="498"/>
      <c r="E6" s="498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4"/>
    </row>
    <row r="7" spans="1:19" ht="39.6" customHeight="1" thickBot="1" x14ac:dyDescent="0.55000000000000004">
      <c r="A7" s="519" t="s">
        <v>43</v>
      </c>
      <c r="B7" s="519" t="s">
        <v>44</v>
      </c>
      <c r="C7" s="519" t="s">
        <v>6</v>
      </c>
      <c r="D7" s="519" t="s">
        <v>20</v>
      </c>
      <c r="E7" s="519" t="s">
        <v>72</v>
      </c>
    </row>
    <row r="8" spans="1:19" ht="26.4" customHeight="1" x14ac:dyDescent="0.65">
      <c r="A8" s="522" t="s">
        <v>59</v>
      </c>
      <c r="B8" s="523" t="s">
        <v>66</v>
      </c>
      <c r="C8" s="524">
        <f>'درآمد سرمایه گذاری در سهام '!J50</f>
        <v>42248019446715</v>
      </c>
      <c r="D8" s="525">
        <f t="shared" ref="D8:D14" si="0">C8/105262679035802</f>
        <v>0.40135801058555215</v>
      </c>
      <c r="E8" s="525">
        <f t="shared" ref="E8:E14" si="1">C8/208286997568068</f>
        <v>0.20283560635083994</v>
      </c>
      <c r="F8" s="494"/>
      <c r="G8" s="494"/>
      <c r="H8" s="494"/>
      <c r="I8" s="494"/>
      <c r="J8" s="494"/>
      <c r="K8" s="494"/>
      <c r="L8" s="494"/>
      <c r="M8" s="494"/>
      <c r="N8" s="494"/>
      <c r="O8" s="494"/>
      <c r="P8" s="494"/>
      <c r="Q8" s="494"/>
      <c r="R8" s="494"/>
      <c r="S8" s="494"/>
    </row>
    <row r="9" spans="1:19" ht="26.4" customHeight="1" x14ac:dyDescent="0.65">
      <c r="A9" s="522" t="s">
        <v>80</v>
      </c>
      <c r="B9" s="523" t="s">
        <v>67</v>
      </c>
      <c r="C9" s="524">
        <f>'درآمد سرمایه گذاری در صندوق'!J41</f>
        <v>54015877177217</v>
      </c>
      <c r="D9" s="525">
        <f t="shared" si="0"/>
        <v>0.51315316759936436</v>
      </c>
      <c r="E9" s="525">
        <f t="shared" si="1"/>
        <v>0.25933388933490514</v>
      </c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  <c r="S9" s="494"/>
    </row>
    <row r="10" spans="1:19" ht="26.4" customHeight="1" x14ac:dyDescent="0.65">
      <c r="A10" s="522" t="s">
        <v>60</v>
      </c>
      <c r="B10" s="523" t="s">
        <v>68</v>
      </c>
      <c r="C10" s="524">
        <f>'درآمد سرمایه گذاری در اوراق بها'!K50</f>
        <v>164960404177</v>
      </c>
      <c r="D10" s="525">
        <f t="shared" si="0"/>
        <v>1.5671309688108316E-3</v>
      </c>
      <c r="E10" s="525">
        <f t="shared" si="1"/>
        <v>7.9198608700041919E-4</v>
      </c>
      <c r="F10" s="494"/>
      <c r="G10" s="494"/>
      <c r="H10" s="494"/>
      <c r="I10" s="494"/>
      <c r="J10" s="494"/>
      <c r="K10" s="494"/>
      <c r="L10" s="494"/>
      <c r="M10" s="494"/>
      <c r="N10" s="494"/>
      <c r="O10" s="494"/>
      <c r="P10" s="494"/>
      <c r="Q10" s="494"/>
      <c r="R10" s="494"/>
      <c r="S10" s="494"/>
    </row>
    <row r="11" spans="1:19" ht="26.4" customHeight="1" x14ac:dyDescent="0.65">
      <c r="A11" s="522" t="s">
        <v>112</v>
      </c>
      <c r="B11" s="523" t="s">
        <v>69</v>
      </c>
      <c r="C11" s="524">
        <f>'درآمد سرمایه گذاری در گواهی سپر'!G13</f>
        <v>9034132430263</v>
      </c>
      <c r="D11" s="525">
        <f t="shared" si="0"/>
        <v>8.5824648517546342E-2</v>
      </c>
      <c r="E11" s="525">
        <f t="shared" si="1"/>
        <v>4.3373482434066267E-2</v>
      </c>
      <c r="F11" s="494"/>
      <c r="G11" s="494"/>
      <c r="H11" s="494"/>
      <c r="I11" s="494"/>
      <c r="J11" s="494"/>
      <c r="K11" s="494"/>
      <c r="L11" s="494"/>
      <c r="M11" s="494"/>
      <c r="N11" s="494"/>
      <c r="O11" s="494"/>
      <c r="P11" s="494"/>
      <c r="Q11" s="494"/>
      <c r="R11" s="494"/>
      <c r="S11" s="494"/>
    </row>
    <row r="12" spans="1:19" ht="26.4" customHeight="1" x14ac:dyDescent="0.65">
      <c r="A12" s="522" t="s">
        <v>61</v>
      </c>
      <c r="B12" s="523" t="s">
        <v>81</v>
      </c>
      <c r="C12" s="524">
        <f>'درآمد سپرده بانکی'!D12</f>
        <v>7460322342</v>
      </c>
      <c r="D12" s="525">
        <f t="shared" si="0"/>
        <v>7.0873384663358143E-5</v>
      </c>
      <c r="E12" s="525">
        <f t="shared" si="1"/>
        <v>3.5817513474704405E-5</v>
      </c>
      <c r="F12" s="494"/>
      <c r="G12" s="494"/>
      <c r="H12" s="494"/>
      <c r="I12" s="494"/>
      <c r="J12" s="494"/>
      <c r="K12" s="494"/>
      <c r="L12" s="494"/>
      <c r="M12" s="494"/>
      <c r="N12" s="494"/>
      <c r="O12" s="494"/>
    </row>
    <row r="13" spans="1:19" ht="26.4" customHeight="1" x14ac:dyDescent="0.65">
      <c r="A13" s="522" t="s">
        <v>100</v>
      </c>
      <c r="B13" s="523" t="s">
        <v>101</v>
      </c>
      <c r="C13" s="524">
        <f>'درآمد بازارگردانی'!C9</f>
        <v>74472517677</v>
      </c>
      <c r="D13" s="525">
        <f t="shared" si="0"/>
        <v>7.074921364263432E-4</v>
      </c>
      <c r="E13" s="525">
        <f t="shared" si="1"/>
        <v>3.5754760761128382E-4</v>
      </c>
      <c r="F13" s="494"/>
      <c r="G13" s="494"/>
      <c r="H13" s="494"/>
      <c r="I13" s="494"/>
      <c r="J13" s="494"/>
      <c r="K13" s="494"/>
      <c r="L13" s="494"/>
      <c r="M13" s="494"/>
      <c r="N13" s="494"/>
      <c r="O13" s="494"/>
    </row>
    <row r="14" spans="1:19" ht="26.4" customHeight="1" x14ac:dyDescent="0.65">
      <c r="A14" s="522" t="s">
        <v>102</v>
      </c>
      <c r="B14" s="523" t="s">
        <v>103</v>
      </c>
      <c r="C14" s="524">
        <f>'درآمد سرمایه گذاری مشتقه '!H92</f>
        <v>-282243262589</v>
      </c>
      <c r="D14" s="525">
        <f t="shared" si="0"/>
        <v>-2.6813231923633945E-3</v>
      </c>
      <c r="E14" s="525">
        <f t="shared" si="1"/>
        <v>-1.3550690436005884E-3</v>
      </c>
      <c r="F14" s="494"/>
      <c r="G14" s="494"/>
      <c r="H14" s="494"/>
      <c r="I14" s="494"/>
      <c r="J14" s="494"/>
      <c r="K14" s="494"/>
      <c r="L14" s="494"/>
      <c r="M14" s="494"/>
      <c r="N14" s="494"/>
      <c r="O14" s="494"/>
    </row>
    <row r="15" spans="1:19" ht="22.2" thickBot="1" x14ac:dyDescent="0.7">
      <c r="A15" s="529" t="s">
        <v>2</v>
      </c>
      <c r="B15" s="526"/>
      <c r="C15" s="527">
        <f>SUM(C8:C14)</f>
        <v>105262679035802</v>
      </c>
      <c r="D15" s="528">
        <f>SUM(D8:D14)</f>
        <v>0.99999999999999989</v>
      </c>
      <c r="E15" s="528">
        <f>SUM(E8:E14)</f>
        <v>0.50537326028429719</v>
      </c>
    </row>
    <row r="16" spans="1:19" ht="17.399999999999999" thickTop="1" x14ac:dyDescent="0.5"/>
    <row r="20" spans="3:3" x14ac:dyDescent="0.5">
      <c r="C20" s="521"/>
    </row>
  </sheetData>
  <mergeCells count="4">
    <mergeCell ref="A5:E5"/>
    <mergeCell ref="A3:E3"/>
    <mergeCell ref="A2:E2"/>
    <mergeCell ref="A1:E1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1"/>
  <sheetViews>
    <sheetView rightToLeft="1" zoomScale="70" zoomScaleNormal="70" zoomScaleSheetLayoutView="110" workbookViewId="0">
      <pane ySplit="10" topLeftCell="A11" activePane="bottomLeft" state="frozen"/>
      <selection pane="bottomLeft" activeCell="J55" sqref="J55"/>
    </sheetView>
  </sheetViews>
  <sheetFormatPr defaultColWidth="9.109375" defaultRowHeight="16.2" x14ac:dyDescent="0.5"/>
  <cols>
    <col min="1" max="1" width="17.88671875" style="5" customWidth="1"/>
    <col min="2" max="2" width="19.88671875" style="5" customWidth="1"/>
    <col min="3" max="3" width="18.33203125" style="5" customWidth="1"/>
    <col min="4" max="4" width="19" style="5" customWidth="1"/>
    <col min="5" max="5" width="17.44140625" style="5" customWidth="1"/>
    <col min="6" max="6" width="13" style="5" customWidth="1"/>
    <col min="7" max="7" width="19" style="5" customWidth="1"/>
    <col min="8" max="8" width="17.5546875" style="5" customWidth="1"/>
    <col min="9" max="9" width="18.109375" style="5" customWidth="1"/>
    <col min="10" max="10" width="22.5546875" style="5" customWidth="1"/>
    <col min="11" max="11" width="10.5546875" style="5" customWidth="1"/>
    <col min="12" max="16384" width="9.109375" style="5"/>
  </cols>
  <sheetData>
    <row r="1" spans="1:11" ht="20.399999999999999" x14ac:dyDescent="0.65">
      <c r="A1" s="550" t="s">
        <v>118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</row>
    <row r="2" spans="1:11" ht="20.399999999999999" x14ac:dyDescent="0.65">
      <c r="A2" s="550" t="s">
        <v>70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</row>
    <row r="3" spans="1:11" ht="20.399999999999999" x14ac:dyDescent="0.65">
      <c r="A3" s="550" t="s">
        <v>119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</row>
    <row r="5" spans="1:11" ht="20.399999999999999" x14ac:dyDescent="0.5">
      <c r="A5" s="551" t="s">
        <v>32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</row>
    <row r="7" spans="1:11" ht="19.5" customHeight="1" thickBot="1" x14ac:dyDescent="0.55000000000000004">
      <c r="A7" s="3"/>
      <c r="B7" s="565" t="s">
        <v>99</v>
      </c>
      <c r="C7" s="565"/>
      <c r="D7" s="565"/>
      <c r="E7" s="565"/>
      <c r="F7" s="565"/>
      <c r="G7" s="565" t="s">
        <v>120</v>
      </c>
      <c r="H7" s="565"/>
      <c r="I7" s="565"/>
      <c r="J7" s="565"/>
      <c r="K7" s="565"/>
    </row>
    <row r="8" spans="1:11" ht="19.5" customHeight="1" x14ac:dyDescent="0.5">
      <c r="A8" s="566" t="s">
        <v>28</v>
      </c>
      <c r="B8" s="568" t="s">
        <v>12</v>
      </c>
      <c r="C8" s="568" t="s">
        <v>13</v>
      </c>
      <c r="D8" s="568" t="s">
        <v>14</v>
      </c>
      <c r="E8" s="568" t="s">
        <v>2</v>
      </c>
      <c r="F8" s="568"/>
      <c r="G8" s="568" t="s">
        <v>12</v>
      </c>
      <c r="H8" s="568" t="s">
        <v>13</v>
      </c>
      <c r="I8" s="568" t="s">
        <v>14</v>
      </c>
      <c r="J8" s="568" t="s">
        <v>2</v>
      </c>
      <c r="K8" s="568"/>
    </row>
    <row r="9" spans="1:11" ht="18.75" customHeight="1" thickBot="1" x14ac:dyDescent="0.55000000000000004">
      <c r="A9" s="566"/>
      <c r="B9" s="569"/>
      <c r="C9" s="569"/>
      <c r="D9" s="569"/>
      <c r="E9" s="565"/>
      <c r="F9" s="565"/>
      <c r="G9" s="569"/>
      <c r="H9" s="569"/>
      <c r="I9" s="569"/>
      <c r="J9" s="565"/>
      <c r="K9" s="565"/>
    </row>
    <row r="10" spans="1:11" ht="28.5" customHeight="1" thickBot="1" x14ac:dyDescent="0.55000000000000004">
      <c r="A10" s="567"/>
      <c r="B10" s="20"/>
      <c r="C10" s="20"/>
      <c r="D10" s="20"/>
      <c r="E10" s="486" t="s">
        <v>6</v>
      </c>
      <c r="F10" s="486" t="s">
        <v>15</v>
      </c>
      <c r="G10" s="20"/>
      <c r="H10" s="20"/>
      <c r="I10" s="20"/>
      <c r="J10" s="486" t="s">
        <v>6</v>
      </c>
      <c r="K10" s="486" t="s">
        <v>15</v>
      </c>
    </row>
    <row r="11" spans="1:11" x14ac:dyDescent="0.5">
      <c r="A11" s="488" t="s">
        <v>131</v>
      </c>
      <c r="B11" s="488">
        <v>0</v>
      </c>
      <c r="C11" s="488">
        <v>26478892577</v>
      </c>
      <c r="D11" s="488">
        <v>4070209072</v>
      </c>
      <c r="E11" s="488">
        <v>30549101649</v>
      </c>
      <c r="F11" s="489">
        <v>8.8271178081363944E-4</v>
      </c>
      <c r="G11" s="488">
        <v>0</v>
      </c>
      <c r="H11" s="488">
        <v>25440093005</v>
      </c>
      <c r="I11" s="488">
        <v>30493990319</v>
      </c>
      <c r="J11" s="488">
        <v>55934083324</v>
      </c>
      <c r="K11" s="489">
        <v>5.313762088933312E-4</v>
      </c>
    </row>
    <row r="12" spans="1:11" x14ac:dyDescent="0.5">
      <c r="A12" s="488" t="s">
        <v>132</v>
      </c>
      <c r="B12" s="488">
        <v>0</v>
      </c>
      <c r="C12" s="488">
        <v>-3597980129</v>
      </c>
      <c r="D12" s="488">
        <v>0</v>
      </c>
      <c r="E12" s="488">
        <v>-3597980129</v>
      </c>
      <c r="F12" s="489">
        <v>-1.0396310449625419E-4</v>
      </c>
      <c r="G12" s="488">
        <v>846697940685</v>
      </c>
      <c r="H12" s="488">
        <v>1609049846657</v>
      </c>
      <c r="I12" s="488">
        <v>1142195080</v>
      </c>
      <c r="J12" s="488">
        <v>2456889982422</v>
      </c>
      <c r="K12" s="489">
        <v>2.334056101295276E-2</v>
      </c>
    </row>
    <row r="13" spans="1:11" x14ac:dyDescent="0.5">
      <c r="A13" s="488" t="s">
        <v>133</v>
      </c>
      <c r="B13" s="488">
        <v>0</v>
      </c>
      <c r="C13" s="488">
        <v>353750511730</v>
      </c>
      <c r="D13" s="488">
        <v>0</v>
      </c>
      <c r="E13" s="488">
        <v>353750511730</v>
      </c>
      <c r="F13" s="489">
        <v>1.0221568796382139E-2</v>
      </c>
      <c r="G13" s="488">
        <v>63270411840</v>
      </c>
      <c r="H13" s="488">
        <v>1016411134999</v>
      </c>
      <c r="I13" s="488">
        <v>1321708501</v>
      </c>
      <c r="J13" s="488">
        <v>1081003255340</v>
      </c>
      <c r="K13" s="489">
        <v>1.0269577643680611E-2</v>
      </c>
    </row>
    <row r="14" spans="1:11" x14ac:dyDescent="0.5">
      <c r="A14" s="488" t="s">
        <v>134</v>
      </c>
      <c r="B14" s="488">
        <v>0</v>
      </c>
      <c r="C14" s="488">
        <v>49469319260</v>
      </c>
      <c r="D14" s="488">
        <v>-9520341384</v>
      </c>
      <c r="E14" s="488">
        <v>39948977876</v>
      </c>
      <c r="F14" s="489">
        <v>1.1543198162674274E-3</v>
      </c>
      <c r="G14" s="488">
        <v>433447470</v>
      </c>
      <c r="H14" s="488">
        <v>-6561168666</v>
      </c>
      <c r="I14" s="488">
        <v>9850828989</v>
      </c>
      <c r="J14" s="488">
        <v>3723107793</v>
      </c>
      <c r="K14" s="489">
        <v>3.5369684935851715E-5</v>
      </c>
    </row>
    <row r="15" spans="1:11" x14ac:dyDescent="0.5">
      <c r="A15" s="488" t="s">
        <v>135</v>
      </c>
      <c r="B15" s="488">
        <v>0</v>
      </c>
      <c r="C15" s="488">
        <v>123531605602</v>
      </c>
      <c r="D15" s="488">
        <v>-15696343704</v>
      </c>
      <c r="E15" s="488">
        <v>107835261898</v>
      </c>
      <c r="F15" s="489">
        <v>3.1158839679858363E-3</v>
      </c>
      <c r="G15" s="488">
        <v>61505659897</v>
      </c>
      <c r="H15" s="488">
        <v>424026446</v>
      </c>
      <c r="I15" s="488">
        <v>320357063029</v>
      </c>
      <c r="J15" s="488">
        <v>382286749372</v>
      </c>
      <c r="K15" s="489">
        <v>3.6317406404028194E-3</v>
      </c>
    </row>
    <row r="16" spans="1:11" x14ac:dyDescent="0.5">
      <c r="A16" s="488" t="s">
        <v>136</v>
      </c>
      <c r="B16" s="488">
        <v>0</v>
      </c>
      <c r="C16" s="488">
        <v>1370014344913</v>
      </c>
      <c r="D16" s="488">
        <v>307126307994</v>
      </c>
      <c r="E16" s="488">
        <v>1677140652907</v>
      </c>
      <c r="F16" s="489">
        <v>4.8460731494241779E-2</v>
      </c>
      <c r="G16" s="488">
        <v>0</v>
      </c>
      <c r="H16" s="488">
        <v>1806462791836</v>
      </c>
      <c r="I16" s="488">
        <v>1241149089232</v>
      </c>
      <c r="J16" s="488">
        <v>3047611881068</v>
      </c>
      <c r="K16" s="489">
        <v>2.8952444579445336E-2</v>
      </c>
    </row>
    <row r="17" spans="1:11" x14ac:dyDescent="0.5">
      <c r="A17" s="488" t="s">
        <v>137</v>
      </c>
      <c r="B17" s="488">
        <v>2139259650</v>
      </c>
      <c r="C17" s="488">
        <v>9198298796</v>
      </c>
      <c r="D17" s="488">
        <v>0</v>
      </c>
      <c r="E17" s="488">
        <v>11337558446</v>
      </c>
      <c r="F17" s="489">
        <v>3.2759707702484847E-4</v>
      </c>
      <c r="G17" s="488">
        <v>2139259650</v>
      </c>
      <c r="H17" s="488">
        <v>130538167217</v>
      </c>
      <c r="I17" s="488">
        <v>0</v>
      </c>
      <c r="J17" s="488">
        <v>132677426867</v>
      </c>
      <c r="K17" s="489">
        <v>1.2604412891854451E-3</v>
      </c>
    </row>
    <row r="18" spans="1:11" x14ac:dyDescent="0.5">
      <c r="A18" s="488" t="s">
        <v>129</v>
      </c>
      <c r="B18" s="488">
        <v>0</v>
      </c>
      <c r="C18" s="488">
        <v>13302964818737</v>
      </c>
      <c r="D18" s="488">
        <v>570858782981</v>
      </c>
      <c r="E18" s="488">
        <v>13873823601718</v>
      </c>
      <c r="F18" s="489">
        <v>0.40088208415672605</v>
      </c>
      <c r="G18" s="488">
        <v>0</v>
      </c>
      <c r="H18" s="488">
        <v>19534104772512</v>
      </c>
      <c r="I18" s="488">
        <v>1724656422822</v>
      </c>
      <c r="J18" s="488">
        <v>21258761195334</v>
      </c>
      <c r="K18" s="489">
        <v>0.20195915010013624</v>
      </c>
    </row>
    <row r="19" spans="1:11" x14ac:dyDescent="0.5">
      <c r="A19" s="488" t="s">
        <v>139</v>
      </c>
      <c r="B19" s="488">
        <v>0</v>
      </c>
      <c r="C19" s="488">
        <v>14641199561</v>
      </c>
      <c r="D19" s="488">
        <v>16857968325</v>
      </c>
      <c r="E19" s="488">
        <v>31499167886</v>
      </c>
      <c r="F19" s="489">
        <v>9.1016380443085881E-4</v>
      </c>
      <c r="G19" s="488">
        <v>4886622720</v>
      </c>
      <c r="H19" s="488">
        <v>29007973758</v>
      </c>
      <c r="I19" s="488">
        <v>43371340051</v>
      </c>
      <c r="J19" s="488">
        <v>77265936529</v>
      </c>
      <c r="K19" s="489">
        <v>7.340297362441276E-4</v>
      </c>
    </row>
    <row r="20" spans="1:11" x14ac:dyDescent="0.5">
      <c r="A20" s="488" t="s">
        <v>141</v>
      </c>
      <c r="B20" s="488">
        <v>0</v>
      </c>
      <c r="C20" s="488">
        <v>208269265385</v>
      </c>
      <c r="D20" s="488">
        <v>0</v>
      </c>
      <c r="E20" s="488">
        <v>208269265385</v>
      </c>
      <c r="F20" s="489">
        <v>6.017909667165605E-3</v>
      </c>
      <c r="G20" s="488">
        <v>7078675599</v>
      </c>
      <c r="H20" s="488">
        <v>400082537111</v>
      </c>
      <c r="I20" s="488">
        <v>69349222237</v>
      </c>
      <c r="J20" s="488">
        <v>476510434947</v>
      </c>
      <c r="K20" s="489">
        <v>4.5268697254506416E-3</v>
      </c>
    </row>
    <row r="21" spans="1:11" x14ac:dyDescent="0.5">
      <c r="A21" s="488" t="s">
        <v>142</v>
      </c>
      <c r="B21" s="488">
        <v>9457191900</v>
      </c>
      <c r="C21" s="488">
        <v>122514054201</v>
      </c>
      <c r="D21" s="488">
        <v>0</v>
      </c>
      <c r="E21" s="488">
        <v>131971246101</v>
      </c>
      <c r="F21" s="489">
        <v>3.8132896672535073E-3</v>
      </c>
      <c r="G21" s="488">
        <v>9457191900</v>
      </c>
      <c r="H21" s="488">
        <v>348700115876</v>
      </c>
      <c r="I21" s="488">
        <v>19134118647</v>
      </c>
      <c r="J21" s="488">
        <v>377291426423</v>
      </c>
      <c r="K21" s="489">
        <v>3.5842848565033713E-3</v>
      </c>
    </row>
    <row r="22" spans="1:11" x14ac:dyDescent="0.5">
      <c r="A22" s="488" t="s">
        <v>143</v>
      </c>
      <c r="B22" s="488">
        <v>0</v>
      </c>
      <c r="C22" s="488">
        <v>56913621020</v>
      </c>
      <c r="D22" s="488">
        <v>0</v>
      </c>
      <c r="E22" s="488">
        <v>56913621020</v>
      </c>
      <c r="F22" s="489">
        <v>1.6445106746620581E-3</v>
      </c>
      <c r="G22" s="488">
        <v>2048809650</v>
      </c>
      <c r="H22" s="488">
        <v>-297261070938</v>
      </c>
      <c r="I22" s="488">
        <v>0</v>
      </c>
      <c r="J22" s="488">
        <v>-295212261288</v>
      </c>
      <c r="K22" s="489">
        <v>-2.8045292404879061E-3</v>
      </c>
    </row>
    <row r="23" spans="1:11" x14ac:dyDescent="0.5">
      <c r="A23" s="488" t="s">
        <v>144</v>
      </c>
      <c r="B23" s="488">
        <v>0</v>
      </c>
      <c r="C23" s="488">
        <v>1349215575901</v>
      </c>
      <c r="D23" s="488">
        <v>313661606337</v>
      </c>
      <c r="E23" s="488">
        <v>1662877182238</v>
      </c>
      <c r="F23" s="489">
        <v>4.8048590615617018E-2</v>
      </c>
      <c r="G23" s="488">
        <v>0</v>
      </c>
      <c r="H23" s="488">
        <v>1885742233708</v>
      </c>
      <c r="I23" s="488">
        <v>1652187179125</v>
      </c>
      <c r="J23" s="488">
        <v>3537929412833</v>
      </c>
      <c r="K23" s="489">
        <v>3.361048232137126E-2</v>
      </c>
    </row>
    <row r="24" spans="1:11" x14ac:dyDescent="0.5">
      <c r="A24" s="488" t="s">
        <v>145</v>
      </c>
      <c r="B24" s="488">
        <v>0</v>
      </c>
      <c r="C24" s="488">
        <v>28764119442</v>
      </c>
      <c r="D24" s="488">
        <v>0</v>
      </c>
      <c r="E24" s="488">
        <v>28764119442</v>
      </c>
      <c r="F24" s="489">
        <v>8.3113498353936646E-4</v>
      </c>
      <c r="G24" s="488">
        <v>0</v>
      </c>
      <c r="H24" s="488">
        <v>46355399101</v>
      </c>
      <c r="I24" s="488">
        <v>0</v>
      </c>
      <c r="J24" s="488">
        <v>46355399101</v>
      </c>
      <c r="K24" s="489">
        <v>4.4037829481077123E-4</v>
      </c>
    </row>
    <row r="25" spans="1:11" x14ac:dyDescent="0.5">
      <c r="A25" s="488" t="s">
        <v>146</v>
      </c>
      <c r="B25" s="488">
        <v>0</v>
      </c>
      <c r="C25" s="488">
        <v>7137446255</v>
      </c>
      <c r="D25" s="488">
        <v>0</v>
      </c>
      <c r="E25" s="488">
        <v>7137446255</v>
      </c>
      <c r="F25" s="489">
        <v>2.0623545551687041E-4</v>
      </c>
      <c r="G25" s="488">
        <v>61728555</v>
      </c>
      <c r="H25" s="488">
        <v>9721501683</v>
      </c>
      <c r="I25" s="488">
        <v>1074558913</v>
      </c>
      <c r="J25" s="488">
        <v>10857789151</v>
      </c>
      <c r="K25" s="489">
        <v>1.0314946617791329E-4</v>
      </c>
    </row>
    <row r="26" spans="1:11" x14ac:dyDescent="0.5">
      <c r="A26" s="488" t="s">
        <v>147</v>
      </c>
      <c r="B26" s="488">
        <v>0</v>
      </c>
      <c r="C26" s="488">
        <v>12078234644</v>
      </c>
      <c r="D26" s="488">
        <v>10524623781</v>
      </c>
      <c r="E26" s="488">
        <v>22602858425</v>
      </c>
      <c r="F26" s="489">
        <v>6.5310625631649069E-4</v>
      </c>
      <c r="G26" s="488">
        <v>3682536813</v>
      </c>
      <c r="H26" s="488">
        <v>12920951860</v>
      </c>
      <c r="I26" s="488">
        <v>34584326815</v>
      </c>
      <c r="J26" s="488">
        <v>51187815488</v>
      </c>
      <c r="K26" s="489">
        <v>4.8628645933085146E-4</v>
      </c>
    </row>
    <row r="27" spans="1:11" x14ac:dyDescent="0.5">
      <c r="A27" s="488" t="s">
        <v>148</v>
      </c>
      <c r="B27" s="488">
        <v>0</v>
      </c>
      <c r="C27" s="488">
        <v>57029971054</v>
      </c>
      <c r="D27" s="488">
        <v>18728988050</v>
      </c>
      <c r="E27" s="488">
        <v>75758959104</v>
      </c>
      <c r="F27" s="489">
        <v>2.1890439356166327E-3</v>
      </c>
      <c r="G27" s="488">
        <v>5165008760</v>
      </c>
      <c r="H27" s="488">
        <v>0</v>
      </c>
      <c r="I27" s="488">
        <v>18728988050</v>
      </c>
      <c r="J27" s="488">
        <v>23893996810</v>
      </c>
      <c r="K27" s="489">
        <v>2.2699400232700862E-4</v>
      </c>
    </row>
    <row r="28" spans="1:11" x14ac:dyDescent="0.5">
      <c r="A28" s="488" t="s">
        <v>149</v>
      </c>
      <c r="B28" s="488">
        <v>0</v>
      </c>
      <c r="C28" s="488">
        <v>3130347726</v>
      </c>
      <c r="D28" s="488">
        <v>0</v>
      </c>
      <c r="E28" s="488">
        <v>3130347726</v>
      </c>
      <c r="F28" s="489">
        <v>9.0450935269117391E-5</v>
      </c>
      <c r="G28" s="488">
        <v>0</v>
      </c>
      <c r="H28" s="488">
        <v>4941953220</v>
      </c>
      <c r="I28" s="488">
        <v>1327725172</v>
      </c>
      <c r="J28" s="488">
        <v>6269678392</v>
      </c>
      <c r="K28" s="489">
        <v>5.9562215682042006E-5</v>
      </c>
    </row>
    <row r="29" spans="1:11" x14ac:dyDescent="0.5">
      <c r="A29" s="488" t="s">
        <v>150</v>
      </c>
      <c r="B29" s="488">
        <v>0</v>
      </c>
      <c r="C29" s="488">
        <v>203948035110</v>
      </c>
      <c r="D29" s="488">
        <v>27797075625</v>
      </c>
      <c r="E29" s="488">
        <v>231745110735</v>
      </c>
      <c r="F29" s="489">
        <v>6.6962407517617509E-3</v>
      </c>
      <c r="G29" s="488">
        <v>24185425500</v>
      </c>
      <c r="H29" s="488">
        <v>250031643752</v>
      </c>
      <c r="I29" s="488">
        <v>48849448405</v>
      </c>
      <c r="J29" s="488">
        <v>323066517657</v>
      </c>
      <c r="K29" s="489">
        <v>3.0691458797768053E-3</v>
      </c>
    </row>
    <row r="30" spans="1:11" x14ac:dyDescent="0.5">
      <c r="A30" s="488" t="s">
        <v>151</v>
      </c>
      <c r="B30" s="488">
        <v>0</v>
      </c>
      <c r="C30" s="488">
        <v>-168024613170</v>
      </c>
      <c r="D30" s="488">
        <v>461275837838</v>
      </c>
      <c r="E30" s="488">
        <v>293251224668</v>
      </c>
      <c r="F30" s="489">
        <v>8.4734508309492109E-3</v>
      </c>
      <c r="G30" s="488">
        <v>622786700</v>
      </c>
      <c r="H30" s="488">
        <v>0</v>
      </c>
      <c r="I30" s="488">
        <v>461275837838</v>
      </c>
      <c r="J30" s="488">
        <v>461898624538</v>
      </c>
      <c r="K30" s="489">
        <v>4.3880568950833828E-3</v>
      </c>
    </row>
    <row r="31" spans="1:11" x14ac:dyDescent="0.5">
      <c r="A31" s="488" t="s">
        <v>152</v>
      </c>
      <c r="B31" s="488">
        <v>0</v>
      </c>
      <c r="C31" s="488">
        <v>2561198170267</v>
      </c>
      <c r="D31" s="488">
        <v>1024695027</v>
      </c>
      <c r="E31" s="488">
        <v>2562222865294</v>
      </c>
      <c r="F31" s="489">
        <v>7.4035051316775055E-2</v>
      </c>
      <c r="G31" s="488">
        <v>1596562673520</v>
      </c>
      <c r="H31" s="488">
        <v>1765694137918</v>
      </c>
      <c r="I31" s="488">
        <v>1597253496</v>
      </c>
      <c r="J31" s="488">
        <v>3363854064934</v>
      </c>
      <c r="K31" s="489">
        <v>3.195675899327894E-2</v>
      </c>
    </row>
    <row r="32" spans="1:11" x14ac:dyDescent="0.5">
      <c r="A32" s="488" t="s">
        <v>153</v>
      </c>
      <c r="B32" s="488">
        <v>0</v>
      </c>
      <c r="C32" s="488">
        <v>532408857087</v>
      </c>
      <c r="D32" s="488">
        <v>67412524561</v>
      </c>
      <c r="E32" s="488">
        <v>599821381648</v>
      </c>
      <c r="F32" s="489">
        <v>1.7331750244182237E-2</v>
      </c>
      <c r="G32" s="488">
        <v>79489854620</v>
      </c>
      <c r="H32" s="488">
        <v>310890416457</v>
      </c>
      <c r="I32" s="488">
        <v>180832106041</v>
      </c>
      <c r="J32" s="488">
        <v>571212377118</v>
      </c>
      <c r="K32" s="489">
        <v>5.4265422688293818E-3</v>
      </c>
    </row>
    <row r="33" spans="1:11" x14ac:dyDescent="0.5">
      <c r="A33" s="488" t="s">
        <v>154</v>
      </c>
      <c r="B33" s="488">
        <v>0</v>
      </c>
      <c r="C33" s="488">
        <v>267428569395</v>
      </c>
      <c r="D33" s="488">
        <v>20685868323</v>
      </c>
      <c r="E33" s="488">
        <v>288114437718</v>
      </c>
      <c r="F33" s="489">
        <v>8.3250241306032386E-3</v>
      </c>
      <c r="G33" s="488">
        <v>0</v>
      </c>
      <c r="H33" s="488">
        <v>135458428783</v>
      </c>
      <c r="I33" s="488">
        <v>429242462621</v>
      </c>
      <c r="J33" s="488">
        <v>564700891404</v>
      </c>
      <c r="K33" s="489">
        <v>5.3646828731381008E-3</v>
      </c>
    </row>
    <row r="34" spans="1:11" x14ac:dyDescent="0.5">
      <c r="A34" s="488" t="s">
        <v>155</v>
      </c>
      <c r="B34" s="488">
        <v>0</v>
      </c>
      <c r="C34" s="488">
        <v>41497019797</v>
      </c>
      <c r="D34" s="488">
        <v>0</v>
      </c>
      <c r="E34" s="488">
        <v>41497019797</v>
      </c>
      <c r="F34" s="489">
        <v>1.1990502589678531E-3</v>
      </c>
      <c r="G34" s="488">
        <v>48600000000</v>
      </c>
      <c r="H34" s="488">
        <v>1190405723687</v>
      </c>
      <c r="I34" s="488">
        <v>124368342367</v>
      </c>
      <c r="J34" s="488">
        <v>1363374066054</v>
      </c>
      <c r="K34" s="489">
        <v>1.2952112548743781E-2</v>
      </c>
    </row>
    <row r="35" spans="1:11" x14ac:dyDescent="0.5">
      <c r="A35" s="488" t="s">
        <v>156</v>
      </c>
      <c r="B35" s="488">
        <v>15621802616</v>
      </c>
      <c r="C35" s="488">
        <v>-15609930046</v>
      </c>
      <c r="D35" s="488">
        <v>0</v>
      </c>
      <c r="E35" s="488">
        <v>11872570</v>
      </c>
      <c r="F35" s="489">
        <v>3.4305615686992378E-7</v>
      </c>
      <c r="G35" s="488">
        <v>15621802616</v>
      </c>
      <c r="H35" s="488">
        <v>35672787134</v>
      </c>
      <c r="I35" s="488">
        <v>209652386389</v>
      </c>
      <c r="J35" s="488">
        <v>260946976139</v>
      </c>
      <c r="K35" s="489">
        <v>2.4790075507221945E-3</v>
      </c>
    </row>
    <row r="36" spans="1:11" x14ac:dyDescent="0.5">
      <c r="A36" s="488" t="s">
        <v>157</v>
      </c>
      <c r="B36" s="488">
        <v>0</v>
      </c>
      <c r="C36" s="488">
        <v>-16069997656</v>
      </c>
      <c r="D36" s="488">
        <v>70335654477</v>
      </c>
      <c r="E36" s="488">
        <v>54265656821</v>
      </c>
      <c r="F36" s="489">
        <v>1.5679981401696874E-3</v>
      </c>
      <c r="G36" s="488">
        <v>0</v>
      </c>
      <c r="H36" s="488">
        <v>25158252531</v>
      </c>
      <c r="I36" s="488">
        <v>85586460552</v>
      </c>
      <c r="J36" s="488">
        <v>110744713083</v>
      </c>
      <c r="K36" s="489">
        <v>1.0520795603666277E-3</v>
      </c>
    </row>
    <row r="37" spans="1:11" x14ac:dyDescent="0.5">
      <c r="A37" s="488" t="s">
        <v>158</v>
      </c>
      <c r="B37" s="488">
        <v>0</v>
      </c>
      <c r="C37" s="488">
        <v>-5052656635</v>
      </c>
      <c r="D37" s="488">
        <v>20408755711</v>
      </c>
      <c r="E37" s="488">
        <v>15356099076</v>
      </c>
      <c r="F37" s="489">
        <v>4.4371221509128584E-4</v>
      </c>
      <c r="G37" s="488">
        <v>3081460995</v>
      </c>
      <c r="H37" s="488">
        <v>8391498871</v>
      </c>
      <c r="I37" s="488">
        <v>30263837441</v>
      </c>
      <c r="J37" s="488">
        <v>41736797307</v>
      </c>
      <c r="K37" s="489">
        <v>3.9650137816466229E-4</v>
      </c>
    </row>
    <row r="38" spans="1:11" x14ac:dyDescent="0.5">
      <c r="A38" s="488" t="s">
        <v>159</v>
      </c>
      <c r="B38" s="488">
        <v>0</v>
      </c>
      <c r="C38" s="488">
        <v>-20299206044</v>
      </c>
      <c r="D38" s="488">
        <v>331301266813</v>
      </c>
      <c r="E38" s="488">
        <v>311002060769</v>
      </c>
      <c r="F38" s="489">
        <v>8.9863586187354239E-3</v>
      </c>
      <c r="G38" s="488">
        <v>63400595433</v>
      </c>
      <c r="H38" s="488">
        <v>179274908710</v>
      </c>
      <c r="I38" s="488">
        <v>473789760004</v>
      </c>
      <c r="J38" s="488">
        <v>716465264147</v>
      </c>
      <c r="K38" s="489">
        <v>6.8064509730301984E-3</v>
      </c>
    </row>
    <row r="39" spans="1:11" x14ac:dyDescent="0.5">
      <c r="A39" s="488" t="s">
        <v>160</v>
      </c>
      <c r="B39" s="488">
        <v>0</v>
      </c>
      <c r="C39" s="488">
        <v>86719574888</v>
      </c>
      <c r="D39" s="488">
        <v>63042871158</v>
      </c>
      <c r="E39" s="488">
        <v>149762446046</v>
      </c>
      <c r="F39" s="489">
        <v>4.3273637623513755E-3</v>
      </c>
      <c r="G39" s="488">
        <v>1002452200</v>
      </c>
      <c r="H39" s="488">
        <v>23854741979</v>
      </c>
      <c r="I39" s="488">
        <v>214598469669</v>
      </c>
      <c r="J39" s="488">
        <v>239455663848</v>
      </c>
      <c r="K39" s="489">
        <v>2.2748391551630203E-3</v>
      </c>
    </row>
    <row r="40" spans="1:11" x14ac:dyDescent="0.5">
      <c r="A40" s="488" t="s">
        <v>161</v>
      </c>
      <c r="B40" s="488">
        <v>0</v>
      </c>
      <c r="C40" s="488">
        <v>30635734621</v>
      </c>
      <c r="D40" s="488">
        <v>6697746199</v>
      </c>
      <c r="E40" s="488">
        <v>37333480820</v>
      </c>
      <c r="F40" s="489">
        <v>1.078745415077461E-3</v>
      </c>
      <c r="G40" s="488">
        <v>0</v>
      </c>
      <c r="H40" s="488">
        <v>44341735505</v>
      </c>
      <c r="I40" s="488">
        <v>17107072938</v>
      </c>
      <c r="J40" s="488">
        <v>61448808443</v>
      </c>
      <c r="K40" s="489">
        <v>5.83766335854895E-4</v>
      </c>
    </row>
    <row r="41" spans="1:11" x14ac:dyDescent="0.5">
      <c r="A41" s="488" t="s">
        <v>162</v>
      </c>
      <c r="B41" s="488">
        <v>0</v>
      </c>
      <c r="C41" s="488">
        <v>-132287183136</v>
      </c>
      <c r="D41" s="488">
        <v>0</v>
      </c>
      <c r="E41" s="488">
        <v>-132287183136</v>
      </c>
      <c r="F41" s="489">
        <v>-3.8224186212238759E-3</v>
      </c>
      <c r="G41" s="488">
        <v>30896665660</v>
      </c>
      <c r="H41" s="488">
        <v>644614444834</v>
      </c>
      <c r="I41" s="488">
        <v>0</v>
      </c>
      <c r="J41" s="488">
        <v>675511110494</v>
      </c>
      <c r="K41" s="489">
        <v>6.4173847434022156E-3</v>
      </c>
    </row>
    <row r="42" spans="1:11" x14ac:dyDescent="0.5">
      <c r="A42" s="488" t="s">
        <v>163</v>
      </c>
      <c r="B42" s="488">
        <v>0</v>
      </c>
      <c r="C42" s="488">
        <v>0</v>
      </c>
      <c r="D42" s="488">
        <v>0</v>
      </c>
      <c r="E42" s="488">
        <v>0</v>
      </c>
      <c r="F42" s="489">
        <v>0</v>
      </c>
      <c r="G42" s="488">
        <v>0</v>
      </c>
      <c r="H42" s="488">
        <v>0</v>
      </c>
      <c r="I42" s="488">
        <v>34735159796</v>
      </c>
      <c r="J42" s="488">
        <v>34735159796</v>
      </c>
      <c r="K42" s="489">
        <v>3.2998551921888537E-4</v>
      </c>
    </row>
    <row r="43" spans="1:11" x14ac:dyDescent="0.5">
      <c r="A43" s="488" t="s">
        <v>164</v>
      </c>
      <c r="B43" s="488">
        <v>0</v>
      </c>
      <c r="C43" s="488">
        <v>0</v>
      </c>
      <c r="D43" s="488">
        <v>0</v>
      </c>
      <c r="E43" s="488">
        <v>0</v>
      </c>
      <c r="F43" s="489">
        <v>0</v>
      </c>
      <c r="G43" s="488">
        <v>0</v>
      </c>
      <c r="H43" s="488">
        <v>0</v>
      </c>
      <c r="I43" s="488">
        <v>63550170393</v>
      </c>
      <c r="J43" s="488">
        <v>63550170393</v>
      </c>
      <c r="K43" s="489">
        <v>6.0372936519490709E-4</v>
      </c>
    </row>
    <row r="44" spans="1:11" x14ac:dyDescent="0.5">
      <c r="A44" s="488" t="s">
        <v>165</v>
      </c>
      <c r="B44" s="488">
        <v>0</v>
      </c>
      <c r="C44" s="488">
        <v>0</v>
      </c>
      <c r="D44" s="488">
        <v>0</v>
      </c>
      <c r="E44" s="488">
        <v>0</v>
      </c>
      <c r="F44" s="489">
        <v>0</v>
      </c>
      <c r="G44" s="488">
        <v>0</v>
      </c>
      <c r="H44" s="488">
        <v>0</v>
      </c>
      <c r="I44" s="488">
        <v>15651374251</v>
      </c>
      <c r="J44" s="488">
        <v>15651374251</v>
      </c>
      <c r="K44" s="489">
        <v>1.4868873179331343E-4</v>
      </c>
    </row>
    <row r="45" spans="1:11" x14ac:dyDescent="0.5">
      <c r="A45" s="488" t="s">
        <v>166</v>
      </c>
      <c r="B45" s="488">
        <v>0</v>
      </c>
      <c r="C45" s="488">
        <v>0</v>
      </c>
      <c r="D45" s="488">
        <v>0</v>
      </c>
      <c r="E45" s="488">
        <v>0</v>
      </c>
      <c r="F45" s="489">
        <v>0</v>
      </c>
      <c r="G45" s="488">
        <v>0</v>
      </c>
      <c r="H45" s="488">
        <v>0</v>
      </c>
      <c r="I45" s="488">
        <v>7972293023</v>
      </c>
      <c r="J45" s="488">
        <v>7972293023</v>
      </c>
      <c r="K45" s="489">
        <v>7.5737128258805374E-5</v>
      </c>
    </row>
    <row r="46" spans="1:11" x14ac:dyDescent="0.5">
      <c r="A46" s="488" t="s">
        <v>167</v>
      </c>
      <c r="B46" s="488">
        <v>0</v>
      </c>
      <c r="C46" s="488">
        <v>0</v>
      </c>
      <c r="D46" s="488">
        <v>0</v>
      </c>
      <c r="E46" s="488">
        <v>0</v>
      </c>
      <c r="F46" s="489">
        <v>0</v>
      </c>
      <c r="G46" s="488">
        <v>0</v>
      </c>
      <c r="H46" s="488">
        <v>0</v>
      </c>
      <c r="I46" s="488">
        <v>554857202489</v>
      </c>
      <c r="J46" s="488">
        <v>554857202489</v>
      </c>
      <c r="K46" s="489">
        <v>5.2711674030287755E-3</v>
      </c>
    </row>
    <row r="47" spans="1:11" x14ac:dyDescent="0.5">
      <c r="A47" s="488" t="s">
        <v>168</v>
      </c>
      <c r="B47" s="488">
        <v>0</v>
      </c>
      <c r="C47" s="488">
        <v>0</v>
      </c>
      <c r="D47" s="488">
        <v>0</v>
      </c>
      <c r="E47" s="488">
        <v>0</v>
      </c>
      <c r="F47" s="489">
        <v>0</v>
      </c>
      <c r="G47" s="488">
        <v>0</v>
      </c>
      <c r="H47" s="488">
        <v>0</v>
      </c>
      <c r="I47" s="488">
        <v>59946525922</v>
      </c>
      <c r="J47" s="488">
        <v>59946525922</v>
      </c>
      <c r="K47" s="489">
        <v>5.6949458698092755E-4</v>
      </c>
    </row>
    <row r="48" spans="1:11" x14ac:dyDescent="0.5">
      <c r="A48" s="488" t="s">
        <v>169</v>
      </c>
      <c r="B48" s="488">
        <v>0</v>
      </c>
      <c r="C48" s="488">
        <v>0</v>
      </c>
      <c r="D48" s="488">
        <v>0</v>
      </c>
      <c r="E48" s="488">
        <v>0</v>
      </c>
      <c r="F48" s="489">
        <v>0</v>
      </c>
      <c r="G48" s="488">
        <v>0</v>
      </c>
      <c r="H48" s="488">
        <v>0</v>
      </c>
      <c r="I48" s="488">
        <v>-12537291565</v>
      </c>
      <c r="J48" s="488">
        <v>-12537291565</v>
      </c>
      <c r="K48" s="489">
        <v>-1.1910481169433099E-4</v>
      </c>
    </row>
    <row r="49" spans="1:11" x14ac:dyDescent="0.5">
      <c r="A49" s="488" t="s">
        <v>171</v>
      </c>
      <c r="B49" s="488">
        <v>0</v>
      </c>
      <c r="C49" s="488">
        <v>0</v>
      </c>
      <c r="D49" s="488">
        <v>0</v>
      </c>
      <c r="E49" s="488">
        <v>0</v>
      </c>
      <c r="F49" s="489">
        <v>0</v>
      </c>
      <c r="G49" s="488">
        <v>9585704060</v>
      </c>
      <c r="H49" s="488">
        <v>0</v>
      </c>
      <c r="I49" s="488">
        <v>28605123274</v>
      </c>
      <c r="J49" s="488">
        <v>38190827334</v>
      </c>
      <c r="K49" s="489">
        <v>3.6281451017421395E-4</v>
      </c>
    </row>
    <row r="50" spans="1:11" ht="16.8" thickBot="1" x14ac:dyDescent="0.55000000000000004">
      <c r="A50" s="488" t="s">
        <v>2</v>
      </c>
      <c r="B50" s="490">
        <f t="shared" ref="B50:K50" si="0">SUM(B11:B49)</f>
        <v>27218254166</v>
      </c>
      <c r="C50" s="490">
        <f t="shared" si="0"/>
        <v>20457996021153</v>
      </c>
      <c r="D50" s="490">
        <f t="shared" si="0"/>
        <v>2286594097184</v>
      </c>
      <c r="E50" s="490">
        <f t="shared" si="0"/>
        <v>22771808372503</v>
      </c>
      <c r="F50" s="492">
        <f t="shared" si="0"/>
        <v>0.6579880400999305</v>
      </c>
      <c r="G50" s="490">
        <f t="shared" si="0"/>
        <v>2879476714843</v>
      </c>
      <c r="H50" s="490">
        <f t="shared" si="0"/>
        <v>31169869979546</v>
      </c>
      <c r="I50" s="490">
        <f t="shared" si="0"/>
        <v>8198672752326</v>
      </c>
      <c r="J50" s="490">
        <f t="shared" si="0"/>
        <v>42248019446715</v>
      </c>
      <c r="K50" s="492">
        <f t="shared" si="0"/>
        <v>0.40135801058555209</v>
      </c>
    </row>
    <row r="51" spans="1:11" ht="16.8" thickTop="1" x14ac:dyDescent="0.5"/>
  </sheetData>
  <mergeCells count="15">
    <mergeCell ref="G7:K7"/>
    <mergeCell ref="B7:F7"/>
    <mergeCell ref="A8:A10"/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9</vt:i4>
      </vt:variant>
    </vt:vector>
  </HeadingPairs>
  <TitlesOfParts>
    <vt:vector size="30" baseType="lpstr">
      <vt:lpstr>0</vt:lpstr>
      <vt:lpstr> سهام</vt:lpstr>
      <vt:lpstr>اوراق مشتقه</vt:lpstr>
      <vt:lpstr>واحدهای صندوق</vt:lpstr>
      <vt:lpstr>اوراق</vt:lpstr>
      <vt:lpstr>گواهی سپرده کالا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سرمایه گذاری در گواهی سپر</vt:lpstr>
      <vt:lpstr>درآمد سپرده بانکی</vt:lpstr>
      <vt:lpstr>درآمد بازارگردانی</vt:lpstr>
      <vt:lpstr>درآمد سرمایه گذاری مشتقه </vt:lpstr>
      <vt:lpstr>درآمد سود سهام</vt:lpstr>
      <vt:lpstr>درآمد سود صندوق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'0'!Print_Area</vt:lpstr>
      <vt:lpstr>اوراق!Print_Area</vt:lpstr>
      <vt:lpstr>'درآمد سرمایه گذاری در اوراق بها'!Print_Area</vt:lpstr>
      <vt:lpstr>'درآمد سرمایه گذاری در گواهی سپر'!Print_Area</vt:lpstr>
      <vt:lpstr>'درآمد ناشی از تغییر قیمت اوراق '!Print_Area</vt:lpstr>
      <vt:lpstr>سپرده!Print_Area</vt:lpstr>
      <vt:lpstr>'گواهی سپرده کالا'!Print_Area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Mahmoud Kanani Amiri</cp:lastModifiedBy>
  <cp:lastPrinted>2024-02-06T09:33:07Z</cp:lastPrinted>
  <dcterms:created xsi:type="dcterms:W3CDTF">2017-11-22T14:26:20Z</dcterms:created>
  <dcterms:modified xsi:type="dcterms:W3CDTF">2026-08-31T15:17:47Z</dcterms:modified>
</cp:coreProperties>
</file>