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Kanani\Desktop\امید\گزارش پورتفوی\پورتفو\1405\"/>
    </mc:Choice>
  </mc:AlternateContent>
  <xr:revisionPtr revIDLastSave="0" documentId="13_ncr:1_{3C20CEDB-4D1E-4AC4-8573-EEC443B3C782}" xr6:coauthVersionLast="47" xr6:coauthVersionMax="47" xr10:uidLastSave="{00000000-0000-0000-0000-000000000000}"/>
  <bookViews>
    <workbookView xWindow="28680" yWindow="-120" windowWidth="29040" windowHeight="15840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گواهی سپرده کالا" sheetId="28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رمایه گذاری در گواهی سپر" sheetId="27" r:id="rId12"/>
    <sheet name="درآمد سپرده بانکی" sheetId="7" r:id="rId13"/>
    <sheet name="درآمد بازارگردانی" sheetId="24" r:id="rId14"/>
    <sheet name="درآمد سرمایه گذاری مشتقه " sheetId="25" r:id="rId15"/>
    <sheet name="درآمد سود سهام" sheetId="12" r:id="rId16"/>
    <sheet name="درآمد سود صندوق" sheetId="20" r:id="rId17"/>
    <sheet name="سود اوراق بهادار" sheetId="13" r:id="rId18"/>
    <sheet name="سود  سپرده بانکی" sheetId="22" r:id="rId19"/>
    <sheet name="درآمد ناشی ازفروش" sheetId="15" r:id="rId20"/>
    <sheet name="درآمد ناشی از تغییر قیمت اوراق " sheetId="14" r:id="rId21"/>
  </sheets>
  <definedNames>
    <definedName name="_xlnm.Print_Area" localSheetId="1">' سهام'!$A$1:$N$13</definedName>
    <definedName name="_xlnm.Print_Area" localSheetId="0">'0'!$A$2:$J$21</definedName>
    <definedName name="_xlnm.Print_Area" localSheetId="4">اوراق!$A$1:$S$9</definedName>
    <definedName name="_xlnm.Print_Area" localSheetId="10">'درآمد سرمایه گذاری در اوراق بها'!$A$1:$L$9</definedName>
    <definedName name="_xlnm.Print_Area" localSheetId="11">'درآمد سرمایه گذاری در گواهی سپر'!$A$1:$L$10</definedName>
    <definedName name="_xlnm.Print_Area" localSheetId="20">'درآمد ناشی از تغییر قیمت اوراق '!$A$1:$I$16</definedName>
    <definedName name="_xlnm.Print_Area" localSheetId="6">سپرده!$A$1:$O$14</definedName>
    <definedName name="_xlnm.Print_Area" localSheetId="5">'گواهی سپرده کالا'!$A$1:$N$9</definedName>
    <definedName name="_xlnm.Print_Area" localSheetId="3">'واحدهای صندوق'!$A$1:$M$9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1" l="1"/>
  <c r="C9" i="11"/>
  <c r="C7" i="11"/>
  <c r="E10" i="2"/>
  <c r="E11" i="2"/>
  <c r="E12" i="2"/>
  <c r="E9" i="2"/>
  <c r="E13" i="2" s="1"/>
  <c r="B13" i="2"/>
  <c r="I125" i="14" l="1"/>
  <c r="H125" i="14"/>
  <c r="G125" i="14"/>
  <c r="F125" i="14"/>
  <c r="E125" i="14"/>
  <c r="D125" i="14"/>
  <c r="C125" i="14"/>
  <c r="B125" i="14"/>
  <c r="I109" i="15"/>
  <c r="H109" i="15"/>
  <c r="G109" i="15"/>
  <c r="F109" i="15"/>
  <c r="E109" i="15"/>
  <c r="D109" i="15"/>
  <c r="C109" i="15"/>
  <c r="B109" i="15"/>
  <c r="G11" i="22"/>
  <c r="F11" i="22"/>
  <c r="E11" i="22"/>
  <c r="D11" i="22"/>
  <c r="C11" i="22"/>
  <c r="B11" i="22"/>
  <c r="J40" i="13"/>
  <c r="I40" i="13"/>
  <c r="H40" i="13"/>
  <c r="G40" i="13"/>
  <c r="F40" i="13"/>
  <c r="E40" i="13"/>
  <c r="F10" i="20"/>
  <c r="E10" i="20"/>
  <c r="D10" i="20"/>
  <c r="C10" i="20"/>
  <c r="J9" i="12"/>
  <c r="I9" i="12"/>
  <c r="H9" i="12"/>
  <c r="G9" i="12"/>
  <c r="F9" i="12"/>
  <c r="E9" i="12"/>
  <c r="D9" i="12"/>
  <c r="C9" i="12"/>
  <c r="B9" i="12"/>
  <c r="K63" i="25"/>
  <c r="J63" i="25"/>
  <c r="C12" i="11" s="1"/>
  <c r="E12" i="11" s="1"/>
  <c r="I63" i="25"/>
  <c r="H63" i="25"/>
  <c r="G63" i="25"/>
  <c r="F63" i="25"/>
  <c r="E63" i="25"/>
  <c r="D63" i="25"/>
  <c r="C63" i="25"/>
  <c r="B63" i="25"/>
  <c r="C9" i="24"/>
  <c r="B9" i="24"/>
  <c r="D12" i="7"/>
  <c r="C10" i="11" s="1"/>
  <c r="E10" i="11" s="1"/>
  <c r="B12" i="7"/>
  <c r="C11" i="7" s="1"/>
  <c r="E9" i="7"/>
  <c r="K12" i="27"/>
  <c r="J12" i="27"/>
  <c r="I12" i="27"/>
  <c r="H12" i="27"/>
  <c r="G12" i="27"/>
  <c r="F12" i="27"/>
  <c r="E12" i="27"/>
  <c r="D12" i="27"/>
  <c r="C12" i="27"/>
  <c r="B12" i="27"/>
  <c r="K44" i="6"/>
  <c r="C8" i="11" s="1"/>
  <c r="J44" i="6"/>
  <c r="I44" i="6"/>
  <c r="H44" i="6"/>
  <c r="G44" i="6"/>
  <c r="F44" i="6"/>
  <c r="E44" i="6"/>
  <c r="D44" i="6"/>
  <c r="C44" i="6"/>
  <c r="B44" i="6"/>
  <c r="K35" i="18"/>
  <c r="J35" i="18"/>
  <c r="I35" i="18"/>
  <c r="H35" i="18"/>
  <c r="G35" i="18"/>
  <c r="F35" i="18"/>
  <c r="E35" i="18"/>
  <c r="D35" i="18"/>
  <c r="C35" i="18"/>
  <c r="B35" i="18"/>
  <c r="K49" i="5"/>
  <c r="J49" i="5"/>
  <c r="C6" i="11" s="1"/>
  <c r="D6" i="11" s="1"/>
  <c r="I49" i="5"/>
  <c r="H49" i="5"/>
  <c r="G49" i="5"/>
  <c r="F49" i="5"/>
  <c r="E49" i="5"/>
  <c r="D49" i="5"/>
  <c r="C49" i="5"/>
  <c r="B49" i="5"/>
  <c r="E11" i="11"/>
  <c r="D11" i="11"/>
  <c r="D10" i="11"/>
  <c r="E9" i="11"/>
  <c r="D9" i="11"/>
  <c r="E8" i="11"/>
  <c r="D8" i="11"/>
  <c r="E7" i="11"/>
  <c r="D7" i="11"/>
  <c r="F13" i="2"/>
  <c r="D13" i="2"/>
  <c r="C13" i="2"/>
  <c r="N11" i="28"/>
  <c r="M11" i="28"/>
  <c r="L11" i="28"/>
  <c r="J11" i="28"/>
  <c r="I11" i="28"/>
  <c r="H11" i="28"/>
  <c r="G11" i="28"/>
  <c r="F11" i="28"/>
  <c r="E11" i="28"/>
  <c r="D11" i="28"/>
  <c r="C11" i="28"/>
  <c r="S39" i="3"/>
  <c r="R39" i="3"/>
  <c r="Q39" i="3"/>
  <c r="O39" i="3"/>
  <c r="N39" i="3"/>
  <c r="M39" i="3"/>
  <c r="L39" i="3"/>
  <c r="K39" i="3"/>
  <c r="J39" i="3"/>
  <c r="I39" i="3"/>
  <c r="H39" i="3"/>
  <c r="M28" i="1"/>
  <c r="L28" i="1"/>
  <c r="K28" i="1"/>
  <c r="J28" i="1"/>
  <c r="I28" i="1"/>
  <c r="H28" i="1"/>
  <c r="G28" i="1"/>
  <c r="F28" i="1"/>
  <c r="E28" i="1"/>
  <c r="D28" i="1"/>
  <c r="C28" i="1"/>
  <c r="B28" i="1"/>
  <c r="N44" i="21"/>
  <c r="M44" i="21"/>
  <c r="L44" i="21"/>
  <c r="J44" i="21"/>
  <c r="I44" i="21"/>
  <c r="H44" i="21"/>
  <c r="G44" i="21"/>
  <c r="F44" i="21"/>
  <c r="E44" i="21"/>
  <c r="D44" i="21"/>
  <c r="C44" i="21"/>
  <c r="B44" i="21"/>
  <c r="D12" i="11" l="1"/>
  <c r="C10" i="7"/>
  <c r="C8" i="7"/>
  <c r="E10" i="7"/>
  <c r="E12" i="7" s="1"/>
  <c r="E8" i="7"/>
  <c r="E11" i="7"/>
  <c r="E6" i="11"/>
  <c r="E13" i="11" s="1"/>
  <c r="C13" i="11"/>
  <c r="D13" i="11"/>
  <c r="C9" i="7"/>
  <c r="C12" i="7" s="1"/>
</calcChain>
</file>

<file path=xl/sharedStrings.xml><?xml version="1.0" encoding="utf-8"?>
<sst xmlns="http://schemas.openxmlformats.org/spreadsheetml/2006/main" count="1307" uniqueCount="474">
  <si>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</si>
  <si>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</si>
  <si>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</si>
  <si>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</si>
  <si>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</si>
  <si>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</si>
  <si>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</si>
  <si>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</si>
  <si>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</si>
  <si>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</si>
  <si>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</si>
  <si>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</si>
  <si>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</si>
  <si>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</si>
  <si>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</si>
  <si>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</si>
  <si>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</si>
  <si>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</si>
  <si>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</si>
  <si>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</si>
  <si>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</si>
  <si>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</si>
  <si>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</si>
  <si>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</si>
  <si>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</si>
  <si>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</si>
  <si>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</si>
  <si>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</si>
  <si>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</si>
  <si>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</si>
  <si>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</si>
  <si>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</si>
  <si>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</si>
  <si>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</si>
  <si>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</si>
  <si>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</si>
  <si>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</si>
  <si>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</si>
  <si>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</si>
  <si>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</si>
  <si>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</si>
  <si>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افزایش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</si>
  <si>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</si>
  <si>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</si>
  <si>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</si>
  <si>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</si>
  <si>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</si>
  <si>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</si>
  <si>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</si>
  <si>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</si>
  <si>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</si>
  <si>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</si>
  <si>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</si>
  <si>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</si>
  <si>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</si>
  <si>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</si>
  <si>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</si>
  <si>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</si>
  <si>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</si>
  <si>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</si>
  <si>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</si>
  <si>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</si>
  <si>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</si>
  <si>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</si>
  <si>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</si>
  <si>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</si>
  <si>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</si>
  <si>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</si>
  <si>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</si>
  <si>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</si>
  <si>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</si>
  <si>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</si>
  <si>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تعداد اوراق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</si>
  <si>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</si>
  <si>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</si>
  <si>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</si>
  <si>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اطلاعات آماری مرتبط با قراردادهای آتی توسط صندوق سرمایه گذاری: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</si>
  <si>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</si>
  <si>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</si>
  <si>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</si>
  <si>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</si>
  <si>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</si>
  <si>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</si>
  <si>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</si>
  <si>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</si>
  <si>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</si>
  <si>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</si>
  <si>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</si>
  <si>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</si>
  <si>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</si>
  <si>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</si>
  <si>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</si>
  <si>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</si>
  <si>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</si>
  <si>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</si>
  <si>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</si>
  <si>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 xml:space="preserve">افزایش سرمایه </t>
  </si>
  <si>
    <t>‫صورت وضعیت پورتفوی</t>
  </si>
  <si>
    <t>طی دوره</t>
  </si>
  <si>
    <t>درآمد بازارگرداني</t>
  </si>
  <si>
    <t>6-2</t>
  </si>
  <si>
    <t>درآمد حاصل از سرمایه گذاری در اوراق مشتقه</t>
  </si>
  <si>
    <t>7-2</t>
  </si>
  <si>
    <t xml:space="preserve">طی دوره </t>
  </si>
  <si>
    <t xml:space="preserve">درآمد بازارگردان </t>
  </si>
  <si>
    <t xml:space="preserve">نام سهام </t>
  </si>
  <si>
    <t>اوراق مشتقه</t>
  </si>
  <si>
    <t>کاهش</t>
  </si>
  <si>
    <t>درآمد سرمایه گذاری در اوراق مشتقه</t>
  </si>
  <si>
    <t>درآمد تعهد پذیره نویسی</t>
  </si>
  <si>
    <t>5-1- سرمایه‌گذاری در  سپرده‌ بانکی</t>
  </si>
  <si>
    <t>درآمد حاصل از سرمایه گذاری در گواهی سپرده کالایی</t>
  </si>
  <si>
    <t>5-2-درآمد حاصل از سرمایه­گذاری در سپرده بانکی و گواهی سپرده:</t>
  </si>
  <si>
    <t>6-2-درآمد حاصل از بازارگردانی:</t>
  </si>
  <si>
    <t>7-2-درآمد حاصل از سرمایه­گذاری در اوراق مشتقه:</t>
  </si>
  <si>
    <t>4-2-درآمد حاصل از سرمایه­گذاری در گواهی سپرده کالایی</t>
  </si>
  <si>
    <t>اختصاصی بازارگردانی امید لوتوس پارسیان</t>
  </si>
  <si>
    <t>برای ماه منتهی به 1405/01/31</t>
  </si>
  <si>
    <t>1405/01/31</t>
  </si>
  <si>
    <t>ثروت آفرين پارسيان</t>
  </si>
  <si>
    <t>صندوق س اعتماد هامرز-ثابت</t>
  </si>
  <si>
    <t>صندوق س نوع دوم افق آتي-ثابت</t>
  </si>
  <si>
    <t>صندوق امين يكم</t>
  </si>
  <si>
    <t>الكتريك خودرو</t>
  </si>
  <si>
    <t>فنرسازي زر</t>
  </si>
  <si>
    <t>زامياد</t>
  </si>
  <si>
    <t>سايپاشيشه</t>
  </si>
  <si>
    <t>محورسازان</t>
  </si>
  <si>
    <t>نيرو محركه</t>
  </si>
  <si>
    <t>سايپا آذين</t>
  </si>
  <si>
    <t>چرخشگر</t>
  </si>
  <si>
    <t>تامين سرمايه لوتوس پارسيان</t>
  </si>
  <si>
    <t>بيمه اتكايي آواي پارس70% تاديه</t>
  </si>
  <si>
    <t>كمك فنر ايندامين</t>
  </si>
  <si>
    <t>سرمايه گذاري سايپا</t>
  </si>
  <si>
    <t>سايپا</t>
  </si>
  <si>
    <t>بورس اوراق بهادار تهران</t>
  </si>
  <si>
    <t>بورس كالاي ايران</t>
  </si>
  <si>
    <t>بانك پارسيان</t>
  </si>
  <si>
    <t>رايان سايپا</t>
  </si>
  <si>
    <t>ايران خودرو ديزل</t>
  </si>
  <si>
    <t>ملي مس</t>
  </si>
  <si>
    <t>ليزينگ ايرانيان</t>
  </si>
  <si>
    <t>ايران خودرو</t>
  </si>
  <si>
    <t>ماليبل</t>
  </si>
  <si>
    <t>سرمايه گذاري سليم</t>
  </si>
  <si>
    <t>پارسيان</t>
  </si>
  <si>
    <t>قطعات اتومبيل</t>
  </si>
  <si>
    <t>اقتصاد نوين</t>
  </si>
  <si>
    <t>ليزينگ غدير</t>
  </si>
  <si>
    <t>ملت</t>
  </si>
  <si>
    <t>پاسارگاد</t>
  </si>
  <si>
    <t>اشتاد ايران</t>
  </si>
  <si>
    <t>ليزينگ پارسيان</t>
  </si>
  <si>
    <t>رايان هم افزا</t>
  </si>
  <si>
    <t>شيميايي رنگين</t>
  </si>
  <si>
    <t>بيمه پارسيان</t>
  </si>
  <si>
    <t>گسترش خودرو</t>
  </si>
  <si>
    <t>تجارت الكترونيك پارسيان</t>
  </si>
  <si>
    <t>فولاد خوزستان</t>
  </si>
  <si>
    <t>پارس خودرو</t>
  </si>
  <si>
    <t>رادياتور</t>
  </si>
  <si>
    <t>مخابرات</t>
  </si>
  <si>
    <t>سرمايه گذاري رنا</t>
  </si>
  <si>
    <t>پلاسكوكار</t>
  </si>
  <si>
    <t>تجارت الكترونيك پارسيان كيش</t>
  </si>
  <si>
    <t>صندوق س.اعتماد داريك-د</t>
  </si>
  <si>
    <t>صندوق س.اعتماد آفرين پارسيان-د</t>
  </si>
  <si>
    <t>صندوق س.پشتوانه طلاي لوتوس</t>
  </si>
  <si>
    <t>صندوق س. نشان هامرز-د</t>
  </si>
  <si>
    <t>صندوق انديشه ورزان صباتامين -د</t>
  </si>
  <si>
    <t>آکورد-مشارکت ETF</t>
  </si>
  <si>
    <t>ص.س.درآمد ثابت كيميا-د</t>
  </si>
  <si>
    <t>صندوق س. ارزش پاداش-د</t>
  </si>
  <si>
    <t>صندوق س ياقوت آگاه-ثابت</t>
  </si>
  <si>
    <t>صندوق س.درآمدثابت شميم تابان-د</t>
  </si>
  <si>
    <t>صندوق س. نوع دوم نو ويرا -د</t>
  </si>
  <si>
    <t>صندوق س.درآمد ثابت پاسارگاد-د</t>
  </si>
  <si>
    <t>صندوق س.درآمد ثابت كارآمد-د</t>
  </si>
  <si>
    <t>ص.س.درآمد ثابت اكسيژن-د</t>
  </si>
  <si>
    <t>صندوق س زمرد كوروش-ثابت</t>
  </si>
  <si>
    <t>صندوق س. ثبات ويستا -د</t>
  </si>
  <si>
    <t>صندوق س. ثروت آفرين پارسيان-س</t>
  </si>
  <si>
    <t>صندوق س توسعه فولاد- ثابت</t>
  </si>
  <si>
    <t>صندوق سرمايه گذاري آرامش-ثابت</t>
  </si>
  <si>
    <t>صندوق س. درين بها بازار-د</t>
  </si>
  <si>
    <t>صندوق س.سپهرسودمند سينا-د</t>
  </si>
  <si>
    <t>1404/06/22</t>
  </si>
  <si>
    <t>1404/10/28</t>
  </si>
  <si>
    <t>گواهی سپرده پیوسته شمش نقره 999.9</t>
  </si>
  <si>
    <t>گواهی سپرده پیوسته شمش طلای +995</t>
  </si>
  <si>
    <t>1404/12/29</t>
  </si>
  <si>
    <t>مرابحه سوليكو كاله لوتوس051117</t>
  </si>
  <si>
    <t>مرابحه عام دولت252-ش.خ070905</t>
  </si>
  <si>
    <t>صكوك اجاره كگل0509-بدون ضامن</t>
  </si>
  <si>
    <t>صكوك اجاره فارس730-بدون ضامن</t>
  </si>
  <si>
    <t>صكوك اجاره ملي412-6 ماهه18%</t>
  </si>
  <si>
    <t>مرابحه عام دولت259-ش.خ070502</t>
  </si>
  <si>
    <t>مرابحه عام دولت115-ش.خ060630</t>
  </si>
  <si>
    <t>مرابحه مقدم-لوتوس071128</t>
  </si>
  <si>
    <t>صكوك مرابحه بهمن 502-3ماهه18%</t>
  </si>
  <si>
    <t>مرابحه ذوب و نوردكرمان14060814</t>
  </si>
  <si>
    <t>مرابحه عام دولت202-ش.خ060530</t>
  </si>
  <si>
    <t>اجاره تابان فرداكاردان14050803</t>
  </si>
  <si>
    <t>صكوك مرابحه كگل0711-3ماهه23%</t>
  </si>
  <si>
    <t>صكوك اجاره فولاد52-بدون ضامن</t>
  </si>
  <si>
    <t>سلف موازي گازمايع كنگان052</t>
  </si>
  <si>
    <t>صكوك اجاره فارس804-بدون ضامن</t>
  </si>
  <si>
    <t>مرابحه عام دولت228-ش.خ070521</t>
  </si>
  <si>
    <t>مرابحه عام دولت135-ش.خ061229</t>
  </si>
  <si>
    <t>مرابحه پكاشيمي-لوتوس071219</t>
  </si>
  <si>
    <t>صكوك اجاره فارس084-بدون ضامن</t>
  </si>
  <si>
    <t>صكوك مرابحه پتاير073-بدون ضامن</t>
  </si>
  <si>
    <t>صكوك مرابحه فخوز0042</t>
  </si>
  <si>
    <t>مرابحه عام دولت194-ش.خ060504</t>
  </si>
  <si>
    <t>مرابحه عام دولت280-ش.خ080318</t>
  </si>
  <si>
    <t>مرابحه عام دولت263-ش.خ070223</t>
  </si>
  <si>
    <t>مرابحه عام دولت240-ش.خ060929</t>
  </si>
  <si>
    <t>مرابحه عام دولت265-ش.خ070430</t>
  </si>
  <si>
    <t>مرابحه عام دولت162-ش.خ050329</t>
  </si>
  <si>
    <t>سلف پلي اتيلن سبك فيلم</t>
  </si>
  <si>
    <t>مرابحه ايران ريس البرز080608</t>
  </si>
  <si>
    <t>صكوك مرابحه كسرا612-3ماهه23%</t>
  </si>
  <si>
    <t>مرابحه عام دولت140-ش.خ050504</t>
  </si>
  <si>
    <t>اجاره تابان لوتوس14041015</t>
  </si>
  <si>
    <t>صكوك اجاره اخابر611-3ماهه23%</t>
  </si>
  <si>
    <t>اجاره اهداف لوتوس 14070531</t>
  </si>
  <si>
    <t>قرارداد اختيار معامله خريد واحدهاي سرمايه گذاري صندوق طلاي لوتوس سررسيد فروردين ماه 1405 با قيمت اعمال 1،000،000 ريال</t>
  </si>
  <si>
    <t>قرارداد اختيار معامله خريد واحدهاي سرمايه گذاري صندوق طلاي لوتوس سررسيد فروردين ماه 1405 با قيمت اعمال 900،000 ريال</t>
  </si>
  <si>
    <t>قرارداد اختيار معامله خريد واحدهاي سرمايه گذاري صندوق طلاي لوتوس سررسيد فروردين ماه 1405 با قيمت اعمال 800،000 ريال</t>
  </si>
  <si>
    <t>قرارداد اختيار معامله خريد واحدهاي سرمايه گذاري صندوق طلاي لوتوس سررسيد فروردين ماه 1405 با قيمت اعمال 1،100،000 ريال</t>
  </si>
  <si>
    <t>قرارداد اختيار معامله خريد واحدهاي سرمايه گذاري صندوق طلاي لوتوس سررسيد فروردين ماه 1405 با قيمت اعمال 1،200،000 ريال</t>
  </si>
  <si>
    <t>قرارداد اختيار معامله خريد واحدهاي سرمايه گذاري صندوق طلاي لوتوس سررسيد تير ماه 1405 با قيمت اعمال 1،300،000 ريال</t>
  </si>
  <si>
    <t>قرارداد اختيار معامله خريد واحدهاي سرمايه گذاري صندوق طلاي لوتوس سررسيد تير ماه 1405 با قيمت اعمال 1،500،000 ريال</t>
  </si>
  <si>
    <t>قرارداد اختيار معامله خريد واحدهاي سرمايه گذاري صندوق طلاي لوتوس سررسيد تير ماه 1405 با قيمت اعمال 1،100،000 ريال</t>
  </si>
  <si>
    <t>قرارداد اختيار معامله خريد واحدهاي سرمايه گذاري صندوق طلاي لوتوس سررسيد تير ماه 1405 با قيمت اعمال 700،000 ريال</t>
  </si>
  <si>
    <t>قرارداد اختيار معامله خريد واحدهاي سرمايه گذاري صندوق طلاي لوتوس سررسيد فروردين ماه 1405 با قيمت اعمال 1،300،000 ريال</t>
  </si>
  <si>
    <t>قرارداد اختيار معامله خريد واحدهاي سرمايه گذاري صندوق طلاي لوتوس سررسيد فروردين ماه 1405 با قيمت اعمال 1،400،000 ريال</t>
  </si>
  <si>
    <t>قرارداد اختيار معامله خريد واحدهاي سرمايه گذاري صندوق طلاي لوتوس سررسيد تير ماه 1405 با قيمت اعمال 1،900،000 ريال</t>
  </si>
  <si>
    <t>قرارداد اختيار معامله خريد واحدهاي سرمايه گذاري صندوق طلاي لوتوس سررسيد فروردين ماه 1405 با قيمت اعمال 1،500،000 ريال</t>
  </si>
  <si>
    <t>قرارداد اختيار معامله خريد واحدهاي سرمايه گذاري صندوق طلاي لوتوس سررسيد فروردين ماه 1405 با قيمت اعمال 700،000 ريال</t>
  </si>
  <si>
    <t>قرارداد اختيار معامله خريد واحدهاي سرمايه گذاري صندوق طلاي لوتوس سررسيد تير ماه 1405 با قيمت اعمال 1،700،000 ريال</t>
  </si>
  <si>
    <t>قرارداد اختيار معامله خريد واحدهاي سرمايه گذاري صندوق طلاي لوتوس سررسيد مهر ماه 1405 با قيمت اعمال 1,200,000 ريال</t>
  </si>
  <si>
    <t>قرارداد اختيار معامله خريد واحدهاي سرمايه گذاري صندوق طلاي لوتوس سررسيد مهر ماه 1405 با قيمت اعمال 1,800,000 ريال</t>
  </si>
  <si>
    <t>قرارداد اختيار معامله خريد واحدهاي سرمايه گذاري صندوق طلاي لوتوس سررسيد مهر ماه 1405 با قيمت اعمال 1,400,000 ريال</t>
  </si>
  <si>
    <t>قرارداد اختيار معامله خريد واحدهاي سرمايه گذاري صندوق طلاي لوتوس سررسيد مهر ماه 1405 با قيمت اعمال 800,000 ريال</t>
  </si>
  <si>
    <t>قرارداد آتي گواهي سپرده نقره تحويل شهريور ماه 1404</t>
  </si>
  <si>
    <t>قرارداد اختيار معامله خريد واحدهاي سرمايه گذاري صندوق طلاي لوتوس سررسيد مهر ماه 1404 با قيمت اعمال 400،000 ريال</t>
  </si>
  <si>
    <t>قرارداد اختيار معامله خريد واحدهاي سرمايه گذاري صندوق طلاي لوتوس سررسيد مهر ماه 1404 با قيمت اعمال 440،000 ريال</t>
  </si>
  <si>
    <t>قرارداد اختيار معامله خريد واحدهاي سرمايه گذاري صندوق طلاي لوتوس سررسيد مهر ماه 1404 با قيمت اعمال 350،000 ريال</t>
  </si>
  <si>
    <t>قرارداد اختيار معامله خريد واحدهاي سرمايه گذاري صندوق طلاي لوتوس سررسيد مهر ماه 1404 با قيمت اعمال 420،000 ريال</t>
  </si>
  <si>
    <t>قرارداد اختيار معامله خريد واحدهاي سرمايه گذاري صندوق طلاي لوتوس سررسيد مهر ماه 1404 با قيمت اعمال 550،000 ريال</t>
  </si>
  <si>
    <t>قرارداد اختيار معامله خريد واحدهاي سرمايه گذاري صندوق طلاي لوتوس سررسيد مهر ماه 1404 با قيمت اعمال 490،000 ريال</t>
  </si>
  <si>
    <t>قرارداد اختيار معامله خريد واحدهاي سرمايه گذاري صندوق طلاي لوتوس سررسيد مهر ماه 1404 با قيمت اعمال 520،000 ريال</t>
  </si>
  <si>
    <t>قرارداد اختيار معامله فروش واحدهاي سرمايه گذاري صندوق طلاي لوتوس سررسيد مهر ماه 1404 با قيمت اعمال 520،000 ريال</t>
  </si>
  <si>
    <t>قرارداد اختيار معامله خريد واحدهاي سرمايه گذاري صندوق طلاي لوتوس سررسيد مهر ماه 1404 با قيمت اعمال 460،000 ريال</t>
  </si>
  <si>
    <t>قرارداد اختيار معامله خريد واحدهاي سرمايه گذاري صندوق طلاي لوتوس سررسيد مهر ماه 1404 با قيمت اعمال 580،000 ريال</t>
  </si>
  <si>
    <t>قرارداد آتي شمش طلاي خام 995 تحويل آبان ماه 1404</t>
  </si>
  <si>
    <t>قرارداد اختيار معامله خريد واحدهاي سرمايه گذاري صندوق طلاي لوتوس سررسيد مهر ماه 1404 با قيمت اعمال 660،000 ريال</t>
  </si>
  <si>
    <t>قرارداد آتي گواهي سپرده نقره تحويل آذر ماه 1404</t>
  </si>
  <si>
    <t>قرارداد اختيار معامله خريد واحدهاي سرمايه گذاري صندوق طلاي لوتوس سررسيد مهر ماه 1404 با قيمت اعمال 620،000 ريال</t>
  </si>
  <si>
    <t>قرارداد آتي شمش طلاي خام 995 تحويل بهمن ماه 1404</t>
  </si>
  <si>
    <t>قرارداد آتي صندوق طلاي لوتوس تحويل دي ماه 1404</t>
  </si>
  <si>
    <t>قرارداد آتي گواهي سپرده نقره تحويل اسفند ماه 1404</t>
  </si>
  <si>
    <t>قرارداد اختيار معامله خريد واحدهاي سرمايه گذاري صندوق طلاي لوتوس سررسيد دي ماه 1404 با قيمت اعمال 450،000 ريال</t>
  </si>
  <si>
    <t>قرارداد اختيار معامله خريد واحدهاي سرمايه گذاري صندوق طلاي لوتوس سررسيد دي ماه 1404 با قيمت اعمال 500،000 ريال</t>
  </si>
  <si>
    <t>قرارداد اختيار معامله خريد واحدهاي سرمايه گذاري صندوق طلاي لوتوس سررسيد دي ماه 1404 با قيمت اعمال 550،000 ريال</t>
  </si>
  <si>
    <t>قرارداد اختيار معامله خريد واحدهاي سرمايه گذاري صندوق طلاي لوتوس سررسيد دي ماه 1404 با قيمت اعمال 600،000 ريال</t>
  </si>
  <si>
    <t>قرارداد آتي شمش طلاي خام 995 تحويل ارديبهشت ماه 1405</t>
  </si>
  <si>
    <t>قرارداد آتي گواهي سپرده نقره تحويل خرداد ماه 1405</t>
  </si>
  <si>
    <t>قرارداد اختيار معامله خريد واحدهاي سرمايه گذاري صندوق طلاي لوتوس سررسيد دي ماه 1404 با قيمت اعمال 800،000 ريال</t>
  </si>
  <si>
    <t>قرارداد آتي شمش طلاي خام 995 تحويل مرداد ماه 1405</t>
  </si>
  <si>
    <t>قرارداد آتي گواهي سپرده نقره تحويل شهريور ماه 1405</t>
  </si>
  <si>
    <t>قرارداد اختيار معامله خريد واحدهاي سرمايه گذاري صندوق طلاي لوتوس سررسيد دي ماه 1404 با قيمت اعمال 1،000،000 ريال</t>
  </si>
  <si>
    <t>قرارداد اختيار معامله خريد واحدهاي سرمايه گذاري صندوق طلاي لوتوس سررسيد دي ماه 1404 با قيمت اعمال 650،000 ريال</t>
  </si>
  <si>
    <t>قرارداد آتي گواهي سپرده نقره تحويل آذر ماه 1405</t>
  </si>
  <si>
    <t>قرارداد اختيار معامله خريد واحدهاي سرمايه گذاري صندوق طلاي لوتوس سررسيد دي ماه 1404 با قيمت اعمال 900،000 ريال</t>
  </si>
  <si>
    <t>قرارداد اختيار معامله خريد واحدهاي سرمايه گذاري صندوق طلاي لوتوس سررسيد دي ماه 1404 با قيمت اعمال 700،000 ريال</t>
  </si>
  <si>
    <t>قرارداد آتي صندوق طلاي لوتوس تحويل مهر ماه 1405</t>
  </si>
  <si>
    <t>قرارداد آتي گواهي سپرده نقره تحويل اسفند ماه 1405</t>
  </si>
  <si>
    <t>قرارداد آتي شمش طلاي خام 995 تحويل آبان ماه 1405</t>
  </si>
  <si>
    <t>بيمه اتكايي آواي پارس</t>
  </si>
  <si>
    <t>تجارت الکترونیک پارسیان</t>
  </si>
  <si>
    <t>صنايع توليدي اشتاد ايران‌</t>
  </si>
  <si>
    <t>1405/02/31</t>
  </si>
  <si>
    <t>1407/05/31</t>
  </si>
  <si>
    <t>1405/02/03</t>
  </si>
  <si>
    <t>1405/08/03</t>
  </si>
  <si>
    <t>1405/02/14</t>
  </si>
  <si>
    <t>1406/11/14</t>
  </si>
  <si>
    <t>1405/04/30</t>
  </si>
  <si>
    <t>1408/04/30</t>
  </si>
  <si>
    <t>1405/03/07</t>
  </si>
  <si>
    <t>1407/03/07</t>
  </si>
  <si>
    <t>1405/03/24</t>
  </si>
  <si>
    <t>1405/12/24</t>
  </si>
  <si>
    <t>1405/02/17</t>
  </si>
  <si>
    <t>1405/03/19</t>
  </si>
  <si>
    <t>1406/12/19</t>
  </si>
  <si>
    <t>1405/02/20</t>
  </si>
  <si>
    <t>1407/11/20</t>
  </si>
  <si>
    <t>1405/03/06</t>
  </si>
  <si>
    <t>1407/03/06</t>
  </si>
  <si>
    <t>بلی</t>
  </si>
  <si>
    <t>1405/03/08</t>
  </si>
  <si>
    <t>بورس</t>
  </si>
  <si>
    <t>1408/06/08</t>
  </si>
  <si>
    <t>1403/03/06</t>
  </si>
  <si>
    <t/>
  </si>
  <si>
    <t>1406/08/14</t>
  </si>
  <si>
    <t xml:space="preserve">قرارداد آتی شمش طلای خام 995 تحویل آبان ماه 1404                                                    </t>
  </si>
  <si>
    <t>1405/11/17</t>
  </si>
  <si>
    <t xml:space="preserve">قرارداد آتی شمش طلای خام 995 تحویل آبان ماه 1405                                                    </t>
  </si>
  <si>
    <t>فرابورس</t>
  </si>
  <si>
    <t>1401/11/17</t>
  </si>
  <si>
    <t>1405/06/30</t>
  </si>
  <si>
    <t>1406/06/30</t>
  </si>
  <si>
    <t xml:space="preserve">قرارداد آتی شمش طلای خام 995 تحویل اردیبهشت ماه 1405                                                </t>
  </si>
  <si>
    <t>1405/06/29</t>
  </si>
  <si>
    <t>1406/12/29</t>
  </si>
  <si>
    <t xml:space="preserve">قرارداد آتی شمش طلای خام 995 تحویل بهمن ماه 1404                                                    </t>
  </si>
  <si>
    <t>1405/05/04</t>
  </si>
  <si>
    <t xml:space="preserve">قرارداد آتی شمش طلای خام 995 تحویل مرداد ماه 1405                                                   </t>
  </si>
  <si>
    <t>1403/11/28</t>
  </si>
  <si>
    <t>1407/11/28</t>
  </si>
  <si>
    <t xml:space="preserve">قرارداد آتی صندوق طلای لوتوس تحویل دی ماه 1404                                                      </t>
  </si>
  <si>
    <t>1405/03/29</t>
  </si>
  <si>
    <t xml:space="preserve">قرارداد آتی صندوق طلای لوتوس تحویل مهر ماه 1405                                                     </t>
  </si>
  <si>
    <t>1405/04/04</t>
  </si>
  <si>
    <t>1406/05/04</t>
  </si>
  <si>
    <t xml:space="preserve">قرارداد آتی گواهی سپرده نقره تحویل آذر ماه 1404                                                     </t>
  </si>
  <si>
    <t>1403/11/30</t>
  </si>
  <si>
    <t>1406/05/30</t>
  </si>
  <si>
    <t>1405/05/30</t>
  </si>
  <si>
    <t xml:space="preserve">قرارداد آتی گواهی سپرده نقره تحویل آذر ماه 1405                                                     </t>
  </si>
  <si>
    <t>1405/05/21</t>
  </si>
  <si>
    <t xml:space="preserve">قرارداد آتی گواهی سپرده نقره تحویل اسفند ماه 1404                                                   </t>
  </si>
  <si>
    <t>1407/05/21</t>
  </si>
  <si>
    <t xml:space="preserve">قرارداد آتی گواهی سپرده نقره تحویل اسفند ماه 1405                                                   </t>
  </si>
  <si>
    <t>1405/07/29</t>
  </si>
  <si>
    <t>1404/05/21</t>
  </si>
  <si>
    <t>1406/09/29</t>
  </si>
  <si>
    <t xml:space="preserve">قرارداد آتی گواهی سپرده نقره تحویل خرداد ماه 1405                                                   </t>
  </si>
  <si>
    <t>1405/03/05</t>
  </si>
  <si>
    <t>1407/09/05</t>
  </si>
  <si>
    <t xml:space="preserve">قرارداد آتی گواهی سپرده نقره تحویل شهریور ماه 1404                                                  </t>
  </si>
  <si>
    <t>1405/04/02</t>
  </si>
  <si>
    <t>1407/05/02</t>
  </si>
  <si>
    <t xml:space="preserve">قرارداد آتی گواهی سپرده نقره تحویل شهریور ماه 1405                                                  </t>
  </si>
  <si>
    <t>1404/10/23</t>
  </si>
  <si>
    <t>1407/02/23</t>
  </si>
  <si>
    <t>1405/04/23</t>
  </si>
  <si>
    <t xml:space="preserve">قرارداد اختیار معامله خرید واحدهای سرمایه گذاری صندوق طلای لوتوس سررسید تیر ماه 1405 با قیمت اعمال 1،100،000 ریال                                     </t>
  </si>
  <si>
    <t xml:space="preserve">قرارداد اختیار معامله خرید واحدهای سرمایه گذاری صندوق طلای لوتوس سررسید تیر ماه 1405 با قیمت اعمال 1،300،000 ریال                                     </t>
  </si>
  <si>
    <t>1407/04/30</t>
  </si>
  <si>
    <t xml:space="preserve">قرارداد اختیار معامله خرید واحدهای سرمایه گذاری صندوق طلای لوتوس سررسید تیر ماه 1405 با قیمت اعمال 1،500،000 ریال                                     </t>
  </si>
  <si>
    <t>1404/06/08</t>
  </si>
  <si>
    <t>1405/06/18</t>
  </si>
  <si>
    <t>1408/03/18</t>
  </si>
  <si>
    <t xml:space="preserve">قرارداد اختیار معامله خرید واحدهای سرمایه گذاری صندوق طلای لوتوس سررسید تیر ماه 1405 با قیمت اعمال 1،700،000 ریال                                     </t>
  </si>
  <si>
    <t>1405/02/28</t>
  </si>
  <si>
    <t xml:space="preserve">قرارداد اختیار معامله خرید واحدهای سرمایه گذاری صندوق طلای لوتوس سررسید تیر ماه 1405 با قیمت اعمال 1،900،000 ریال                                     </t>
  </si>
  <si>
    <t>1407/12/19</t>
  </si>
  <si>
    <t>1401/08/03</t>
  </si>
  <si>
    <t xml:space="preserve">قرارداد اختیار معامله خرید واحدهای سرمایه گذاری صندوق طلای لوتوس سررسید تیر ماه 1405 با قیمت اعمال 700،000 ریال                                       </t>
  </si>
  <si>
    <t>-</t>
  </si>
  <si>
    <t>1404/10/15</t>
  </si>
  <si>
    <t xml:space="preserve">قرارداد اختیار معامله خرید واحدهای سرمایه گذاری صندوق طلای لوتوس سررسید فروردین ماه 1405 با قیمت اعمال 1،000،000 ریال                                 </t>
  </si>
  <si>
    <t>1405/03/02</t>
  </si>
  <si>
    <t>1405/09/02</t>
  </si>
  <si>
    <t xml:space="preserve">قرارداد اختیار معامله خرید واحدهای سرمایه گذاری صندوق طلای لوتوس سررسید فروردین ماه 1405 با قیمت اعمال 1،100،000 ریال                                 </t>
  </si>
  <si>
    <t>1404/12/23</t>
  </si>
  <si>
    <t>1404/09/05</t>
  </si>
  <si>
    <t xml:space="preserve">قرارداد اختیار معامله خرید واحدهای سرمایه گذاری صندوق طلای لوتوس سررسید فروردین ماه 1405 با قیمت اعمال 1،200،000 ریال                                 </t>
  </si>
  <si>
    <t>1404/12/08</t>
  </si>
  <si>
    <t xml:space="preserve">قرارداد اختیار معامله خرید واحدهای سرمایه گذاری صندوق طلای لوتوس سررسید فروردین ماه 1405 با قیمت اعمال 1،300،000 ریال                                 </t>
  </si>
  <si>
    <t xml:space="preserve">قرارداد اختیار معامله خرید واحدهای سرمایه گذاری صندوق طلای لوتوس سررسید فروردین ماه 1405 با قیمت اعمال 1،400،000 ریال                                 </t>
  </si>
  <si>
    <t>ارزش دفتری برابر است با میانگین موزون خالص ارزش فروش هر سهم/ورقه در ابتدای دوره با خرید طی دوره ضربدر تعداد در پایان دوره</t>
  </si>
  <si>
    <t xml:space="preserve">قرارداد اختیار معامله خرید واحدهای سرمایه گذاری صندوق طلای لوتوس سررسید فروردین ماه 1405 با قیمت اعمال 1،500،000 ریال                                 </t>
  </si>
  <si>
    <t>1404/10/30</t>
  </si>
  <si>
    <t xml:space="preserve">قرارداد اختیار معامله خرید واحدهای سرمایه گذاری صندوق طلای لوتوس سررسید فروردین ماه 1405 با قیمت اعمال 700،000 ریال                                   </t>
  </si>
  <si>
    <t xml:space="preserve">قرارداد اختیار معامله خرید واحدهای سرمایه گذاری صندوق طلای لوتوس سررسید فروردین ماه 1405 با قیمت اعمال 800،000 ریال                                   </t>
  </si>
  <si>
    <t xml:space="preserve">قرارداد اختیار معامله خرید واحدهای سرمایه گذاری صندوق طلای لوتوس سررسید فروردین ماه 1405 با قیمت اعمال 900،000 ریال                                   </t>
  </si>
  <si>
    <t>1401/08/14</t>
  </si>
  <si>
    <t xml:space="preserve">قرارداد اختیار معامله خرید واحدهای سرمایه گذاری صندوق طلای لوتوس سررسید مهر ماه 1405 با قیمت اعمال 1,200,000 ریال                                     </t>
  </si>
  <si>
    <t xml:space="preserve">قرارداد اختیار معامله خرید واحدهای سرمایه گذاری صندوق طلای لوتوس سررسید مهر ماه 1405 با قیمت اعمال 1,400,000 ریال                                     </t>
  </si>
  <si>
    <t xml:space="preserve">قرارداد اختیار معامله خرید واحدهای سرمایه گذاری صندوق طلای لوتوس سررسید مهر ماه 1405 با قیمت اعمال 1,800,000 ریال                                     </t>
  </si>
  <si>
    <t>1402/07/04</t>
  </si>
  <si>
    <t xml:space="preserve">قرارداد اختیار معامله خرید واحدهای سرمایه گذاری صندوق طلای لوتوس سررسید مهر ماه 1405 با قیمت اعمال 800,000 ریال                                       </t>
  </si>
  <si>
    <t>1404/04/30</t>
  </si>
  <si>
    <t>1404/10/02</t>
  </si>
  <si>
    <t>1402/06/29</t>
  </si>
  <si>
    <t>1403/03/07</t>
  </si>
  <si>
    <t>1403/09/28</t>
  </si>
  <si>
    <t>1405/03/28</t>
  </si>
  <si>
    <t>1401/12/24</t>
  </si>
  <si>
    <t>1403/05/31</t>
  </si>
  <si>
    <t>1401/06/30</t>
  </si>
  <si>
    <t>گسترش خودرو (تقدم)</t>
  </si>
  <si>
    <t xml:space="preserve">گواهی سپرده پیوسته شمش طلای +995                                                                                                                      </t>
  </si>
  <si>
    <t>1403/11/20</t>
  </si>
  <si>
    <t xml:space="preserve">گواهی سپرده پیوسته شمش نقره 999.9                                                                                                                     </t>
  </si>
  <si>
    <t>1403/03/29</t>
  </si>
  <si>
    <t>1402/12/19</t>
  </si>
  <si>
    <t>1403/10/04</t>
  </si>
  <si>
    <t>1404/07/29</t>
  </si>
  <si>
    <t>1404/12/18</t>
  </si>
  <si>
    <t>1401/02/17</t>
  </si>
  <si>
    <t>1402/11/14</t>
  </si>
  <si>
    <t>1403/12/19</t>
  </si>
  <si>
    <t>قرارداد اختیار معامله خرید واحدهای سرمایه گذاری صندوق طلای لوتوس سررسید دی ماه 1404 با قیمت اعمال 600،000 ریال</t>
  </si>
  <si>
    <t>قرارداد اختیار معامله خرید واحدهای سرمایه گذاری صندوق طلای لوتوس سررسید فروردین ماه 1405 با قیمت اعمال 1،300،000 ریال</t>
  </si>
  <si>
    <t>قرارداد اختیار معامله خرید واحدهای سرمایه گذاری صندوق طلای لوتوس سررسید فروردین ماه 1405 با قیمت اعمال 700،000 ریال</t>
  </si>
  <si>
    <t>قرارداد اختیار معامله خرید واحدهای سرمایه گذاری صندوق طلای لوتوس سررسید مهر ماه 1404 با قیمت اعمال 490،000 ریال</t>
  </si>
  <si>
    <t>قرارداد اختیار معامله خرید واحدهای سرمایه گذاری صندوق طلای لوتوس سررسید فروردین ماه 1405 با قیمت اعمال 900،000 ریال</t>
  </si>
  <si>
    <t>قرارداد اختیار معامله خرید واحدهای سرمایه گذاری صندوق طلای لوتوس سررسید فروردین ماه 1405 با قیمت اعمال 1،100،000 ریال</t>
  </si>
  <si>
    <t>قرارداد اختیار معامله خرید واحدهای سرمایه گذاری صندوق طلای لوتوس سررسید فروردین ماه 1405 با قیمت اعمال 1،200،000 ریال</t>
  </si>
  <si>
    <t>قرارداد اختیار معامله خرید واحدهای سرمایه گذاری صندوق طلای لوتوس سررسید مهر ماه 1405 با قیمت اعمال 800,000 ریال</t>
  </si>
  <si>
    <t>قرارداد اختیار معامله خرید واحدهای سرمایه گذاری صندوق طلای لوتوس سررسید دی ماه 1404 با قیمت اعمال 800،000 ریال</t>
  </si>
  <si>
    <t>قرارداد اختیار معامله خرید واحدهای سرمایه گذاری صندوق طلای لوتوس سررسید مهر ماه 1405 با قیمت اعمال 1,400,000 ریال</t>
  </si>
  <si>
    <t>قرارداد اختیار معامله خرید واحدهای سرمایه گذاری صندوق طلای لوتوس سررسید تیر ماه 1405 با قیمت اعمال 700،000 ریال</t>
  </si>
  <si>
    <t>قرارداد اختیار معامله خرید واحدهای سرمایه گذاری صندوق طلای لوتوس سررسید فروردین ماه 1405 با قیمت اعمال 1،000،000 ریال</t>
  </si>
  <si>
    <t>قرارداد اختیار معامله خرید واحدهای سرمایه گذاری صندوق طلای لوتوس سررسید دی ماه 1404 با قیمت اعمال 500،000 ریال</t>
  </si>
  <si>
    <t>قرارداد اختیار معامله خرید واحدهای سرمایه گذاری صندوق طلای لوتوس سررسید دی ماه 1404 با قیمت اعمال 450،000 ریال</t>
  </si>
  <si>
    <t>قرارداد اختیار معامله خرید واحدهای سرمایه گذاری صندوق طلای لوتوس سررسید تیر ماه 1405 با قیمت اعمال 1،500،000 ریال</t>
  </si>
  <si>
    <t>قرارداد اختیار معامله خرید واحدهای سرمایه گذاری صندوق طلای لوتوس سررسید تیر ماه 1405 با قیمت اعمال 1،100،000 ریال</t>
  </si>
  <si>
    <t>قرارداد اختیار معامله خرید واحدهای سرمایه گذاری صندوق طلای لوتوس سررسید مهر ماه 1404 با قیمت اعمال 460،000 ریال</t>
  </si>
  <si>
    <t>قرارداد اختیار معامله خرید واحدهای سرمایه گذاری صندوق طلای لوتوس سررسید فروردین ماه 1405 با قیمت اعمال 1،500،000 ریال</t>
  </si>
  <si>
    <t>قرارداد اختیار معامله خرید واحدهای سرمایه گذاری صندوق طلای لوتوس سررسید دی ماه 1404 با قیمت اعمال 550،000 ریال</t>
  </si>
  <si>
    <t>قرارداد اختیار معامله خرید واحدهای سرمایه گذاری صندوق طلای لوتوس سررسید فروردین ماه 1405 با قیمت اعمال 800،000 ریال</t>
  </si>
  <si>
    <t>قرارداد اختیار معامله خرید واحدهای سرمایه گذاری صندوق طلای لوتوس سررسید دی ماه 1404 با قیمت اعمال 1،000،000 ریال</t>
  </si>
  <si>
    <t>قرارداد اختیار معامله خرید واحدهای سرمایه گذاری صندوق طلای لوتوس سررسید مهر ماه 1405 با قیمت اعمال 1,200,000 ریال</t>
  </si>
  <si>
    <t>قرارداد اختیار معامله خرید واحدهای سرمایه گذاری صندوق طلای لوتوس سررسید دی ماه 1404 با قیمت اعمال 650،000 ریال</t>
  </si>
  <si>
    <t>قرارداد اختیار معامله خرید واحدهای سرمایه گذاری صندوق طلای لوتوس سررسید تیر ماه 1405 با قیمت اعمال 1،300،000 ریال</t>
  </si>
  <si>
    <t>قرارداد اختیار معامله خرید واحدهای سرمایه گذاری صندوق طلای لوتوس سررسید فروردین ماه 1405 با قیمت اعمال 1،400،000 ریال</t>
  </si>
  <si>
    <t>قرارداد اختیار معامله خرید واحدهای سرمایه گذاری صندوق طلای لوتوس سررسید تیر ماه 1405 با قیمت اعمال 1،900،000 ریال</t>
  </si>
  <si>
    <t>قرارداد اختیار معامله خرید واحدهای سرمایه گذاری صندوق طلای لوتوس سررسید تیر ماه 1405 با قیمت اعمال 1،700،000 ریال</t>
  </si>
  <si>
    <t>قرارداد اختیار معامله خرید واحدهای سرمایه گذاری صندوق طلای لوتوس سررسید مهر ماه 1405 با قیمت اعمال 1,800,000 ریال</t>
  </si>
  <si>
    <t>قرارداد اختیار معامله خرید واحدهای سرمایه گذاری صندوق طلای لوتوس سررسید دی ماه 1404 با قیمت اعمال 700،000 ریال</t>
  </si>
  <si>
    <t>قرارداد اختیار معامله خرید واحدهای سرمایه گذاری صندوق طلای لوتوس سررسید مهر ماه 1404 با قیمت اعمال 350،000 ریال</t>
  </si>
  <si>
    <t>قرارداد اختیار معامله خرید واحدهای سرمایه گذاری صندوق طلای لوتوس سررسید دی ماه 1404 با قیمت اعمال 900،000 ریال</t>
  </si>
  <si>
    <t>اختیار معامله خرید</t>
  </si>
  <si>
    <t>موقعیت فروش</t>
  </si>
  <si>
    <t>1405/04/28</t>
  </si>
  <si>
    <t>موقعیت خرید</t>
  </si>
  <si>
    <t>1405/01/30</t>
  </si>
  <si>
    <t>1405/07/25</t>
  </si>
  <si>
    <t>قرارداد آتی شمش طلای خام 995 تحویل آبان ماه 1405</t>
  </si>
  <si>
    <t>فروش</t>
  </si>
  <si>
    <t>1405/08/17</t>
  </si>
  <si>
    <t>قرارداد آتی شمش طلای خام 995 تحویل اردیبهشت ماه 1405</t>
  </si>
  <si>
    <t>1405/02/19</t>
  </si>
  <si>
    <t>قرارداد آتی شمش طلای خام 995 تحویل مرداد ماه 1405</t>
  </si>
  <si>
    <t>1405/05/19</t>
  </si>
  <si>
    <t>قرارداد آتی صندوق طلای لوتوس تحویل مهر ماه 1405</t>
  </si>
  <si>
    <t>1405/07/21</t>
  </si>
  <si>
    <t>قرارداد آتی گواهی سپرده نقره تحویل آذر ماه 1405</t>
  </si>
  <si>
    <t>1405/09/29</t>
  </si>
  <si>
    <t>قرارداد آتی گواهی سپرده نقره تحویل اسفند ماه 1404</t>
  </si>
  <si>
    <t>1404/12/16</t>
  </si>
  <si>
    <t>قرارداد آتی گواهی سپرده نقره تحویل اسفند ماه 1405</t>
  </si>
  <si>
    <t>1405/12/17</t>
  </si>
  <si>
    <t>قرارداد آتی گواهی سپرده نقره تحویل خرداد ماه 1405</t>
  </si>
  <si>
    <t>1405/03/27</t>
  </si>
  <si>
    <t>قرارداد آتی گواهی سپرده نقره تحویل شهریور ماه 1405</t>
  </si>
  <si>
    <t>1405/06/15</t>
  </si>
  <si>
    <t>نرخ سود اسمی
(درصد)</t>
  </si>
  <si>
    <t>SilverBar</t>
  </si>
  <si>
    <t>GoldBar</t>
  </si>
  <si>
    <t>نماد</t>
  </si>
  <si>
    <t>اطلاعات گواهی سپرده کالا</t>
  </si>
  <si>
    <t>4-1-سرمایه‌گذاری در گواهی سپرده کالایی</t>
  </si>
  <si>
    <t>1405/01/16</t>
  </si>
  <si>
    <t>نرخ سود علی الحساب
(درصد)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</si>
</sst>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_-_ ;_ * #,##0\-_ ;_ * &quot;-&quot;??_-_ ;_ @_ "/>
    <numFmt numFmtId="165" formatCode="#,##0;[Red]\(#,##0\);0"/>
    <numFmt numFmtId="166" formatCode="0.00%;[Red]\(0.00%\);0%"/>
    <numFmt numFmtId="167" formatCode="_(* #,##0_);_(* \(#,##0\);_(* &quot;-&quot;??_);_(@_)"/>
  </numFmts>
  <fonts count="20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b/>
      <u/>
      <sz val="18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0"/>
      <name val="B Nazanin"/>
      <charset val="178"/>
    </font>
    <font>
      <sz val="10"/>
      <color indexed="8"/>
      <name val="B Zar"/>
    </font>
    <font>
      <sz val="10"/>
      <color indexed="8"/>
      <name val="B Nazanin"/>
      <charset val="178"/>
    </font>
    <font>
      <b/>
      <sz val="12"/>
      <color rgb="FF0062AC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7" fillId="0" borderId="0" xfId="0" applyFont="1"/>
    <xf numFmtId="0" fontId="1" fillId="0" borderId="3" xfId="0" applyFont="1" applyBorder="1"/>
    <xf numFmtId="0" fontId="6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9" fillId="0" borderId="0" xfId="0" applyFont="1" applyAlignment="1">
      <alignment horizontal="center"/>
    </xf>
    <xf numFmtId="0" fontId="1" fillId="0" borderId="0" xfId="0" applyFont="1" applyAlignment="1">
      <alignment readingOrder="2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5" fillId="0" borderId="3" xfId="0" applyFont="1" applyBorder="1"/>
    <xf numFmtId="0" fontId="1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readingOrder="2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5" fillId="0" borderId="0" xfId="1" applyNumberFormat="1" applyFont="1" applyFill="1"/>
    <xf numFmtId="164" fontId="16" fillId="0" borderId="0" xfId="1" applyNumberFormat="1" applyFont="1" applyFill="1"/>
    <xf numFmtId="0" fontId="16" fillId="0" borderId="0" xfId="0" applyFont="1"/>
    <xf numFmtId="0" fontId="3" fillId="0" borderId="0" xfId="0" applyFont="1" applyAlignment="1">
      <alignment horizontal="right" vertical="center" wrapText="1" readingOrder="2"/>
    </xf>
    <xf numFmtId="165" fontId="17" fillId="0" borderId="0" xfId="0" applyNumberFormat="1" applyFont="1"/>
    <xf numFmtId="0" fontId="0" fillId="0" borderId="0" xfId="0"/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165" fontId="18" fillId="0" borderId="0" xfId="0" applyNumberFormat="1" applyFont="1"/>
    <xf numFmtId="166" fontId="18" fillId="0" borderId="0" xfId="0" applyNumberFormat="1" applyFont="1"/>
    <xf numFmtId="165" fontId="18" fillId="0" borderId="5" xfId="0" applyNumberFormat="1" applyFont="1" applyBorder="1"/>
    <xf numFmtId="0" fontId="2" fillId="0" borderId="5" xfId="0" applyFont="1" applyBorder="1"/>
    <xf numFmtId="166" fontId="18" fillId="0" borderId="5" xfId="0" applyNumberFormat="1" applyFont="1" applyBorder="1"/>
    <xf numFmtId="0" fontId="9" fillId="0" borderId="0" xfId="0" applyFont="1" applyAlignment="1"/>
    <xf numFmtId="0" fontId="1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8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/>
    </xf>
    <xf numFmtId="0" fontId="1" fillId="0" borderId="0" xfId="0" applyFont="1" applyBorder="1" applyAlignment="1">
      <alignment readingOrder="2"/>
    </xf>
    <xf numFmtId="165" fontId="18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19" fillId="0" borderId="0" xfId="0" applyFont="1" applyAlignment="1">
      <alignment vertical="center" readingOrder="2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3" fillId="0" borderId="6" xfId="0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center" vertical="center"/>
    </xf>
    <xf numFmtId="165" fontId="0" fillId="0" borderId="0" xfId="0" applyNumberFormat="1"/>
    <xf numFmtId="167" fontId="0" fillId="0" borderId="0" xfId="1" applyNumberFormat="1" applyFont="1"/>
    <xf numFmtId="37" fontId="14" fillId="0" borderId="0" xfId="0" applyNumberFormat="1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right" vertical="center" readingOrder="2"/>
    </xf>
    <xf numFmtId="0" fontId="1" fillId="0" borderId="3" xfId="0" applyFont="1" applyBorder="1" applyAlignment="1">
      <alignment horizontal="center" readingOrder="2"/>
    </xf>
    <xf numFmtId="0" fontId="1" fillId="0" borderId="2" xfId="0" applyFont="1" applyBorder="1" applyAlignment="1">
      <alignment horizont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164" fontId="3" fillId="0" borderId="2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 readingOrder="2"/>
    </xf>
    <xf numFmtId="165" fontId="18" fillId="0" borderId="7" xfId="0" applyNumberFormat="1" applyFont="1" applyBorder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588645</xdr:colOff>
      <xdr:row>2</xdr:row>
      <xdr:rowOff>158115</xdr:rowOff>
    </xdr:from>
    <xdr:to>
      <xdr:col>7</xdr:col>
      <xdr:colOff>7620</xdr:colOff>
      <xdr:row>15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E16F03-BE3E-4D10-A40C-9A0D35927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13485" y="882015"/>
          <a:ext cx="2465070" cy="224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29D1-96DA-45B2-BD9E-C6286EED089B}">
  <sheetPr>
    <pageSetUpPr fitToPage="1"/>
  </sheetPr>
  <dimension ref="A2:J19"/>
  <sheetViews>
    <sheetView showGridLines="0" rightToLeft="1" tabSelected="1" view="pageBreakPreview" zoomScaleNormal="100" zoomScaleSheetLayoutView="100" workbookViewId="0">
      <selection activeCell="M19" sqref="M19"/>
    </sheetView>
  </sheetViews>
  <sheetFormatPr defaultRowHeight="14.4"/>
  <sheetData>
    <row r="2" s="59" customFormat="1"/>
    <row r="3" s="59" customFormat="1"/>
    <row r="4" s="59" customFormat="1"/>
    <row r="5" s="59" customFormat="1"/>
    <row r="6" s="59" customFormat="1"/>
    <row r="7" s="59" customFormat="1"/>
    <row r="8" s="59" customFormat="1"/>
    <row r="17" spans="1:10" ht="29.4">
      <c r="A17" s="89" t="s">
        <v>116</v>
      </c>
      <c r="B17" s="90"/>
      <c r="C17" s="90"/>
      <c r="D17" s="90"/>
      <c r="E17" s="90"/>
      <c r="F17" s="90"/>
      <c r="G17" s="90"/>
      <c r="H17" s="90"/>
      <c r="I17" s="90"/>
      <c r="J17" s="90"/>
    </row>
    <row r="18" spans="1:10" ht="29.4">
      <c r="A18" s="89" t="s">
        <v>97</v>
      </c>
      <c r="B18" s="90"/>
      <c r="C18" s="90"/>
      <c r="D18" s="90"/>
      <c r="E18" s="90"/>
      <c r="F18" s="90"/>
      <c r="G18" s="90"/>
      <c r="H18" s="90"/>
      <c r="I18" s="90"/>
      <c r="J18" s="90"/>
    </row>
    <row r="19" spans="1:10" ht="29.4">
      <c r="A19" s="89" t="s">
        <v>117</v>
      </c>
      <c r="B19" s="90"/>
      <c r="C19" s="90"/>
      <c r="D19" s="90"/>
      <c r="E19" s="90"/>
      <c r="F19" s="90"/>
      <c r="G19" s="90"/>
      <c r="H19" s="90"/>
      <c r="I19" s="90"/>
      <c r="J19" s="90"/>
    </row>
  </sheetData>
  <mergeCells count="3">
    <mergeCell ref="A17:J17"/>
    <mergeCell ref="A18:J18"/>
    <mergeCell ref="A19:J19"/>
  </mergeCells>
  <pageMargins left="0.7" right="0.7" top="0.75" bottom="0.75" header="0.3" footer="0.3"/>
  <pageSetup paperSize="9" scale="9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rightToLeft="1" zoomScaleNormal="100" zoomScaleSheetLayoutView="110" workbookViewId="0">
      <selection activeCell="N5" sqref="N5"/>
    </sheetView>
  </sheetViews>
  <sheetFormatPr defaultColWidth="9.109375" defaultRowHeight="16.2"/>
  <cols>
    <col min="1" max="1" width="33.109375" style="5" customWidth="1"/>
    <col min="2" max="2" width="21.88671875" style="5" customWidth="1"/>
    <col min="3" max="3" width="20.5546875" style="5" customWidth="1"/>
    <col min="4" max="4" width="21" style="5" customWidth="1"/>
    <col min="5" max="5" width="20.44140625" style="5" customWidth="1"/>
    <col min="6" max="6" width="12.5546875" style="5" customWidth="1"/>
    <col min="7" max="8" width="21.33203125" style="5" customWidth="1"/>
    <col min="9" max="9" width="25.88671875" style="5" customWidth="1"/>
    <col min="10" max="10" width="22.44140625" style="5" customWidth="1"/>
    <col min="11" max="11" width="10.5546875" style="5" customWidth="1"/>
    <col min="12" max="16384" width="9.109375" style="5"/>
  </cols>
  <sheetData>
    <row r="1" spans="1:11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20.399999999999999">
      <c r="A2" s="100" t="s">
        <v>69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5" spans="1:11" ht="25.2">
      <c r="A5" s="101" t="s">
        <v>82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7" spans="1:11" ht="19.5" customHeight="1" thickBot="1">
      <c r="A7" s="3"/>
      <c r="B7" s="116" t="s">
        <v>98</v>
      </c>
      <c r="C7" s="116"/>
      <c r="D7" s="116"/>
      <c r="E7" s="116"/>
      <c r="F7" s="116"/>
      <c r="G7" s="116" t="s">
        <v>118</v>
      </c>
      <c r="H7" s="116"/>
      <c r="I7" s="116"/>
      <c r="J7" s="116"/>
      <c r="K7" s="116"/>
    </row>
    <row r="8" spans="1:11" ht="19.5" customHeight="1">
      <c r="A8" s="117" t="s">
        <v>77</v>
      </c>
      <c r="B8" s="119" t="s">
        <v>83</v>
      </c>
      <c r="C8" s="119" t="s">
        <v>13</v>
      </c>
      <c r="D8" s="119" t="s">
        <v>14</v>
      </c>
      <c r="E8" s="119" t="s">
        <v>2</v>
      </c>
      <c r="F8" s="119"/>
      <c r="G8" s="119" t="s">
        <v>83</v>
      </c>
      <c r="H8" s="119" t="s">
        <v>13</v>
      </c>
      <c r="I8" s="119" t="s">
        <v>14</v>
      </c>
      <c r="J8" s="119" t="s">
        <v>2</v>
      </c>
      <c r="K8" s="119"/>
    </row>
    <row r="9" spans="1:11" ht="18.75" customHeight="1" thickBot="1">
      <c r="A9" s="117"/>
      <c r="B9" s="120"/>
      <c r="C9" s="120"/>
      <c r="D9" s="120"/>
      <c r="E9" s="116"/>
      <c r="F9" s="116"/>
      <c r="G9" s="120"/>
      <c r="H9" s="120"/>
      <c r="I9" s="120"/>
      <c r="J9" s="116"/>
      <c r="K9" s="116"/>
    </row>
    <row r="10" spans="1:11" ht="28.5" customHeight="1" thickBot="1">
      <c r="A10" s="118"/>
      <c r="B10" s="39"/>
      <c r="C10" s="39"/>
      <c r="D10" s="39"/>
      <c r="E10" s="6" t="s">
        <v>6</v>
      </c>
      <c r="F10" s="6" t="s">
        <v>15</v>
      </c>
      <c r="G10" s="39"/>
      <c r="H10" s="39"/>
      <c r="I10" s="39"/>
      <c r="J10" s="6" t="s">
        <v>6</v>
      </c>
      <c r="K10" s="6" t="s">
        <v>15</v>
      </c>
    </row>
    <row r="11" spans="1:11">
      <c r="A11" s="66" t="s">
        <v>166</v>
      </c>
      <c r="B11" s="66">
        <v>0</v>
      </c>
      <c r="C11" s="66">
        <v>883674025</v>
      </c>
      <c r="D11" s="66">
        <v>0</v>
      </c>
      <c r="E11" s="66">
        <v>883674025</v>
      </c>
      <c r="F11" s="67">
        <v>-5.6559685075601254E-4</v>
      </c>
      <c r="G11" s="66">
        <v>0</v>
      </c>
      <c r="H11" s="66">
        <v>3326670028</v>
      </c>
      <c r="I11" s="66">
        <v>16611425818</v>
      </c>
      <c r="J11" s="66">
        <v>19938095846</v>
      </c>
      <c r="K11" s="67">
        <v>4.8014282939286496E-4</v>
      </c>
    </row>
    <row r="12" spans="1:11">
      <c r="A12" s="66" t="s">
        <v>167</v>
      </c>
      <c r="B12" s="66">
        <v>0</v>
      </c>
      <c r="C12" s="66">
        <v>62295794927</v>
      </c>
      <c r="D12" s="66">
        <v>21210008960</v>
      </c>
      <c r="E12" s="66">
        <v>83505803887</v>
      </c>
      <c r="F12" s="67">
        <v>-5.3448011780516447E-2</v>
      </c>
      <c r="G12" s="66">
        <v>0</v>
      </c>
      <c r="H12" s="66">
        <v>138700121028</v>
      </c>
      <c r="I12" s="66">
        <v>669548651820</v>
      </c>
      <c r="J12" s="66">
        <v>808248772848</v>
      </c>
      <c r="K12" s="67">
        <v>1.9463987717082104E-2</v>
      </c>
    </row>
    <row r="13" spans="1:11">
      <c r="A13" s="66" t="s">
        <v>168</v>
      </c>
      <c r="B13" s="66">
        <v>0</v>
      </c>
      <c r="C13" s="66">
        <v>-977145258295</v>
      </c>
      <c r="D13" s="66">
        <v>23627074951</v>
      </c>
      <c r="E13" s="66">
        <v>-953518183344</v>
      </c>
      <c r="F13" s="67">
        <v>0.61030070634695921</v>
      </c>
      <c r="G13" s="66">
        <v>0</v>
      </c>
      <c r="H13" s="66">
        <v>11263089137823</v>
      </c>
      <c r="I13" s="66">
        <v>6047315661947</v>
      </c>
      <c r="J13" s="66">
        <v>17310404799770</v>
      </c>
      <c r="K13" s="67">
        <v>0.41686361640020164</v>
      </c>
    </row>
    <row r="14" spans="1:11">
      <c r="A14" s="66" t="s">
        <v>169</v>
      </c>
      <c r="B14" s="66">
        <v>0</v>
      </c>
      <c r="C14" s="66">
        <v>35104450457</v>
      </c>
      <c r="D14" s="66">
        <v>0</v>
      </c>
      <c r="E14" s="66">
        <v>35104450457</v>
      </c>
      <c r="F14" s="67">
        <v>-2.2468654802883521E-2</v>
      </c>
      <c r="G14" s="66">
        <v>0</v>
      </c>
      <c r="H14" s="66">
        <v>108807774817</v>
      </c>
      <c r="I14" s="66">
        <v>110867764884</v>
      </c>
      <c r="J14" s="66">
        <v>219675539701</v>
      </c>
      <c r="K14" s="67">
        <v>5.2901558902678962E-3</v>
      </c>
    </row>
    <row r="15" spans="1:11">
      <c r="A15" s="66" t="s">
        <v>170</v>
      </c>
      <c r="B15" s="66">
        <v>0</v>
      </c>
      <c r="C15" s="66">
        <v>-75929396837</v>
      </c>
      <c r="D15" s="66">
        <v>138743910511</v>
      </c>
      <c r="E15" s="66">
        <v>62814513674</v>
      </c>
      <c r="F15" s="67">
        <v>-4.0204521249546613E-2</v>
      </c>
      <c r="G15" s="66">
        <v>0</v>
      </c>
      <c r="H15" s="66">
        <v>260025236293</v>
      </c>
      <c r="I15" s="66">
        <v>813398955241</v>
      </c>
      <c r="J15" s="66">
        <v>1073424191534</v>
      </c>
      <c r="K15" s="67">
        <v>2.5849857099833472E-2</v>
      </c>
    </row>
    <row r="16" spans="1:11">
      <c r="A16" s="66" t="s">
        <v>120</v>
      </c>
      <c r="B16" s="66">
        <v>39040000000</v>
      </c>
      <c r="C16" s="66">
        <v>-2559520000</v>
      </c>
      <c r="D16" s="66">
        <v>0</v>
      </c>
      <c r="E16" s="66">
        <v>36480480000</v>
      </c>
      <c r="F16" s="67">
        <v>-2.3349384522270755E-2</v>
      </c>
      <c r="G16" s="66">
        <v>246657000000</v>
      </c>
      <c r="H16" s="66">
        <v>-4711980762</v>
      </c>
      <c r="I16" s="66">
        <v>193736621</v>
      </c>
      <c r="J16" s="66">
        <v>242138755859</v>
      </c>
      <c r="K16" s="67">
        <v>5.8311078571293383E-3</v>
      </c>
    </row>
    <row r="17" spans="1:11">
      <c r="A17" s="66" t="s">
        <v>121</v>
      </c>
      <c r="B17" s="66">
        <v>0</v>
      </c>
      <c r="C17" s="66">
        <v>4011014154</v>
      </c>
      <c r="D17" s="66">
        <v>0</v>
      </c>
      <c r="E17" s="66">
        <v>4011014154</v>
      </c>
      <c r="F17" s="67">
        <v>-2.5672554693912065E-3</v>
      </c>
      <c r="G17" s="66">
        <v>24485000000</v>
      </c>
      <c r="H17" s="66">
        <v>4217176968</v>
      </c>
      <c r="I17" s="66">
        <v>2151807503</v>
      </c>
      <c r="J17" s="66">
        <v>30853984471</v>
      </c>
      <c r="K17" s="67">
        <v>7.4301575819345461E-4</v>
      </c>
    </row>
    <row r="18" spans="1:11">
      <c r="A18" s="66" t="s">
        <v>171</v>
      </c>
      <c r="B18" s="66">
        <v>0</v>
      </c>
      <c r="C18" s="66">
        <v>4071331422</v>
      </c>
      <c r="D18" s="66">
        <v>0</v>
      </c>
      <c r="E18" s="66">
        <v>4071331422</v>
      </c>
      <c r="F18" s="67">
        <v>-2.6058616248986139E-3</v>
      </c>
      <c r="G18" s="66">
        <v>0</v>
      </c>
      <c r="H18" s="66">
        <v>4071331422</v>
      </c>
      <c r="I18" s="66">
        <v>151263011567</v>
      </c>
      <c r="J18" s="66">
        <v>155334342989</v>
      </c>
      <c r="K18" s="67">
        <v>3.740711827282295E-3</v>
      </c>
    </row>
    <row r="19" spans="1:11">
      <c r="A19" s="66" t="s">
        <v>172</v>
      </c>
      <c r="B19" s="66">
        <v>0</v>
      </c>
      <c r="C19" s="66">
        <v>142947269</v>
      </c>
      <c r="D19" s="66">
        <v>0</v>
      </c>
      <c r="E19" s="66">
        <v>142947269</v>
      </c>
      <c r="F19" s="67">
        <v>-9.1493608370544303E-5</v>
      </c>
      <c r="G19" s="66">
        <v>0</v>
      </c>
      <c r="H19" s="66">
        <v>1043817972</v>
      </c>
      <c r="I19" s="66">
        <v>470048313</v>
      </c>
      <c r="J19" s="66">
        <v>1513866285</v>
      </c>
      <c r="K19" s="67">
        <v>3.6456442331136201E-5</v>
      </c>
    </row>
    <row r="20" spans="1:11">
      <c r="A20" s="66" t="s">
        <v>173</v>
      </c>
      <c r="B20" s="66">
        <v>0</v>
      </c>
      <c r="C20" s="66">
        <v>121864245983</v>
      </c>
      <c r="D20" s="66">
        <v>0</v>
      </c>
      <c r="E20" s="66">
        <v>121864245983</v>
      </c>
      <c r="F20" s="67">
        <v>-7.7999388686049526E-2</v>
      </c>
      <c r="G20" s="66">
        <v>0</v>
      </c>
      <c r="H20" s="66">
        <v>784737339547</v>
      </c>
      <c r="I20" s="66">
        <v>35510186670</v>
      </c>
      <c r="J20" s="66">
        <v>820247526217</v>
      </c>
      <c r="K20" s="67">
        <v>1.9752937847339135E-2</v>
      </c>
    </row>
    <row r="21" spans="1:11">
      <c r="A21" s="66" t="s">
        <v>174</v>
      </c>
      <c r="B21" s="66">
        <v>0</v>
      </c>
      <c r="C21" s="66">
        <v>5982977982</v>
      </c>
      <c r="D21" s="66">
        <v>0</v>
      </c>
      <c r="E21" s="66">
        <v>5982977982</v>
      </c>
      <c r="F21" s="67">
        <v>-3.8294137985574067E-3</v>
      </c>
      <c r="G21" s="66">
        <v>0</v>
      </c>
      <c r="H21" s="66">
        <v>46515976619</v>
      </c>
      <c r="I21" s="66">
        <v>0</v>
      </c>
      <c r="J21" s="66">
        <v>46515976619</v>
      </c>
      <c r="K21" s="67">
        <v>1.12018282981119E-3</v>
      </c>
    </row>
    <row r="22" spans="1:11">
      <c r="A22" s="66" t="s">
        <v>175</v>
      </c>
      <c r="B22" s="66">
        <v>0</v>
      </c>
      <c r="C22" s="66">
        <v>60052847344</v>
      </c>
      <c r="D22" s="66">
        <v>0</v>
      </c>
      <c r="E22" s="66">
        <v>60052847344</v>
      </c>
      <c r="F22" s="67">
        <v>-3.8436912680213688E-2</v>
      </c>
      <c r="G22" s="66">
        <v>0</v>
      </c>
      <c r="H22" s="66">
        <v>357410800538</v>
      </c>
      <c r="I22" s="66">
        <v>0</v>
      </c>
      <c r="J22" s="66">
        <v>357410800538</v>
      </c>
      <c r="K22" s="67">
        <v>8.6070522657414363E-3</v>
      </c>
    </row>
    <row r="23" spans="1:11">
      <c r="A23" s="66" t="s">
        <v>176</v>
      </c>
      <c r="B23" s="66">
        <v>0</v>
      </c>
      <c r="C23" s="66">
        <v>112448619275</v>
      </c>
      <c r="D23" s="66">
        <v>0</v>
      </c>
      <c r="E23" s="66">
        <v>112448619275</v>
      </c>
      <c r="F23" s="67">
        <v>-7.1972903055288792E-2</v>
      </c>
      <c r="G23" s="66">
        <v>0</v>
      </c>
      <c r="H23" s="66">
        <v>703128428549</v>
      </c>
      <c r="I23" s="66">
        <v>3205462744</v>
      </c>
      <c r="J23" s="66">
        <v>706333891293</v>
      </c>
      <c r="K23" s="67">
        <v>1.700970622676248E-2</v>
      </c>
    </row>
    <row r="24" spans="1:11">
      <c r="A24" s="66" t="s">
        <v>177</v>
      </c>
      <c r="B24" s="66">
        <v>0</v>
      </c>
      <c r="C24" s="66">
        <v>-174216868222</v>
      </c>
      <c r="D24" s="66">
        <v>242537282230</v>
      </c>
      <c r="E24" s="66">
        <v>68320414008</v>
      </c>
      <c r="F24" s="67">
        <v>-4.3728580802487392E-2</v>
      </c>
      <c r="G24" s="66">
        <v>0</v>
      </c>
      <c r="H24" s="66">
        <v>34712021819</v>
      </c>
      <c r="I24" s="66">
        <v>649561846763</v>
      </c>
      <c r="J24" s="66">
        <v>684273868582</v>
      </c>
      <c r="K24" s="67">
        <v>1.6478463835174952E-2</v>
      </c>
    </row>
    <row r="25" spans="1:11">
      <c r="A25" s="66" t="s">
        <v>178</v>
      </c>
      <c r="B25" s="66">
        <v>0</v>
      </c>
      <c r="C25" s="66">
        <v>43763614535</v>
      </c>
      <c r="D25" s="66">
        <v>0</v>
      </c>
      <c r="E25" s="66">
        <v>43763614535</v>
      </c>
      <c r="F25" s="67">
        <v>-2.8010965422114852E-2</v>
      </c>
      <c r="G25" s="66">
        <v>0</v>
      </c>
      <c r="H25" s="66">
        <v>114188821099</v>
      </c>
      <c r="I25" s="66">
        <v>36673516394</v>
      </c>
      <c r="J25" s="66">
        <v>150862337493</v>
      </c>
      <c r="K25" s="67">
        <v>3.6330184252395593E-3</v>
      </c>
    </row>
    <row r="26" spans="1:11">
      <c r="A26" s="66" t="s">
        <v>179</v>
      </c>
      <c r="B26" s="66">
        <v>0</v>
      </c>
      <c r="C26" s="66">
        <v>979638625</v>
      </c>
      <c r="D26" s="66">
        <v>0</v>
      </c>
      <c r="E26" s="66">
        <v>979638625</v>
      </c>
      <c r="F26" s="67">
        <v>-6.2701913319105458E-4</v>
      </c>
      <c r="G26" s="66">
        <v>0</v>
      </c>
      <c r="H26" s="66">
        <v>5963428577</v>
      </c>
      <c r="I26" s="66">
        <v>13685550340</v>
      </c>
      <c r="J26" s="66">
        <v>19648978917</v>
      </c>
      <c r="K26" s="67">
        <v>4.7318040823752253E-4</v>
      </c>
    </row>
    <row r="27" spans="1:11">
      <c r="A27" s="66" t="s">
        <v>180</v>
      </c>
      <c r="B27" s="66">
        <v>0</v>
      </c>
      <c r="C27" s="66">
        <v>11666612100</v>
      </c>
      <c r="D27" s="66">
        <v>0</v>
      </c>
      <c r="E27" s="66">
        <v>11666612100</v>
      </c>
      <c r="F27" s="67">
        <v>-7.4672321196178528E-3</v>
      </c>
      <c r="G27" s="66">
        <v>0</v>
      </c>
      <c r="H27" s="66">
        <v>44386943132</v>
      </c>
      <c r="I27" s="66">
        <v>10761509168</v>
      </c>
      <c r="J27" s="66">
        <v>55148452300</v>
      </c>
      <c r="K27" s="67">
        <v>1.3280673404562713E-3</v>
      </c>
    </row>
    <row r="28" spans="1:11">
      <c r="A28" s="66" t="s">
        <v>181</v>
      </c>
      <c r="B28" s="66">
        <v>0</v>
      </c>
      <c r="C28" s="66">
        <v>120748276745</v>
      </c>
      <c r="D28" s="66">
        <v>0</v>
      </c>
      <c r="E28" s="66">
        <v>120748276745</v>
      </c>
      <c r="F28" s="67">
        <v>-7.728511094482772E-2</v>
      </c>
      <c r="G28" s="66">
        <v>0</v>
      </c>
      <c r="H28" s="66">
        <v>430123768519</v>
      </c>
      <c r="I28" s="66">
        <v>0</v>
      </c>
      <c r="J28" s="66">
        <v>430123768519</v>
      </c>
      <c r="K28" s="67">
        <v>1.0358102639338389E-2</v>
      </c>
    </row>
    <row r="29" spans="1:11">
      <c r="A29" s="66" t="s">
        <v>182</v>
      </c>
      <c r="B29" s="66">
        <v>0</v>
      </c>
      <c r="C29" s="66">
        <v>0</v>
      </c>
      <c r="D29" s="66">
        <v>0</v>
      </c>
      <c r="E29" s="66">
        <v>0</v>
      </c>
      <c r="F29" s="67">
        <v>0</v>
      </c>
      <c r="G29" s="66">
        <v>0</v>
      </c>
      <c r="H29" s="66">
        <v>5982489773318</v>
      </c>
      <c r="I29" s="66">
        <v>1326947479851</v>
      </c>
      <c r="J29" s="66">
        <v>7309437253169</v>
      </c>
      <c r="K29" s="67">
        <v>0.17602352356583081</v>
      </c>
    </row>
    <row r="30" spans="1:11">
      <c r="A30" s="66" t="s">
        <v>122</v>
      </c>
      <c r="B30" s="66">
        <v>0</v>
      </c>
      <c r="C30" s="66">
        <v>0</v>
      </c>
      <c r="D30" s="66">
        <v>0</v>
      </c>
      <c r="E30" s="66">
        <v>0</v>
      </c>
      <c r="F30" s="67">
        <v>0</v>
      </c>
      <c r="G30" s="66">
        <v>7680000000</v>
      </c>
      <c r="H30" s="66">
        <v>0</v>
      </c>
      <c r="I30" s="66">
        <v>-4314321250</v>
      </c>
      <c r="J30" s="66">
        <v>3365678750</v>
      </c>
      <c r="K30" s="67">
        <v>8.1051196179129901E-5</v>
      </c>
    </row>
    <row r="31" spans="1:11">
      <c r="A31" s="66" t="s">
        <v>183</v>
      </c>
      <c r="B31" s="66">
        <v>0</v>
      </c>
      <c r="C31" s="66">
        <v>0</v>
      </c>
      <c r="D31" s="66">
        <v>0</v>
      </c>
      <c r="E31" s="66">
        <v>0</v>
      </c>
      <c r="F31" s="67">
        <v>0</v>
      </c>
      <c r="G31" s="66">
        <v>0</v>
      </c>
      <c r="H31" s="66">
        <v>0</v>
      </c>
      <c r="I31" s="66">
        <v>3283449336</v>
      </c>
      <c r="J31" s="66">
        <v>3283449336</v>
      </c>
      <c r="K31" s="67">
        <v>7.9070973804725076E-5</v>
      </c>
    </row>
    <row r="32" spans="1:11">
      <c r="A32" s="66" t="s">
        <v>184</v>
      </c>
      <c r="B32" s="66">
        <v>0</v>
      </c>
      <c r="C32" s="66">
        <v>0</v>
      </c>
      <c r="D32" s="66">
        <v>0</v>
      </c>
      <c r="E32" s="66">
        <v>0</v>
      </c>
      <c r="F32" s="67">
        <v>0</v>
      </c>
      <c r="G32" s="66">
        <v>0</v>
      </c>
      <c r="H32" s="66">
        <v>0</v>
      </c>
      <c r="I32" s="66">
        <v>18401595925</v>
      </c>
      <c r="J32" s="66">
        <v>18401595925</v>
      </c>
      <c r="K32" s="67">
        <v>4.4314133109889123E-4</v>
      </c>
    </row>
    <row r="33" spans="1:11">
      <c r="A33" s="66" t="s">
        <v>185</v>
      </c>
      <c r="B33" s="66">
        <v>0</v>
      </c>
      <c r="C33" s="66">
        <v>0</v>
      </c>
      <c r="D33" s="66">
        <v>0</v>
      </c>
      <c r="E33" s="66">
        <v>0</v>
      </c>
      <c r="F33" s="67">
        <v>0</v>
      </c>
      <c r="G33" s="66">
        <v>0</v>
      </c>
      <c r="H33" s="66">
        <v>0</v>
      </c>
      <c r="I33" s="66">
        <v>12212654734</v>
      </c>
      <c r="J33" s="66">
        <v>12212654734</v>
      </c>
      <c r="K33" s="67">
        <v>2.9410123432410581E-4</v>
      </c>
    </row>
    <row r="34" spans="1:11">
      <c r="A34" s="66" t="s">
        <v>186</v>
      </c>
      <c r="B34" s="66">
        <v>0</v>
      </c>
      <c r="C34" s="66">
        <v>0</v>
      </c>
      <c r="D34" s="66">
        <v>0</v>
      </c>
      <c r="E34" s="66">
        <v>0</v>
      </c>
      <c r="F34" s="67">
        <v>0</v>
      </c>
      <c r="G34" s="66">
        <v>0</v>
      </c>
      <c r="H34" s="66">
        <v>0</v>
      </c>
      <c r="I34" s="66">
        <v>132812895</v>
      </c>
      <c r="J34" s="66">
        <v>132812895</v>
      </c>
      <c r="K34" s="67">
        <v>3.1983575401434796E-6</v>
      </c>
    </row>
    <row r="35" spans="1:11" ht="16.8" thickBot="1">
      <c r="A35" s="66" t="s">
        <v>2</v>
      </c>
      <c r="B35" s="68">
        <f t="shared" ref="B35:K35" si="0">SUM(B11:B34)</f>
        <v>39040000000</v>
      </c>
      <c r="C35" s="68">
        <f t="shared" si="0"/>
        <v>-645834998511</v>
      </c>
      <c r="D35" s="68">
        <f t="shared" si="0"/>
        <v>426118276652</v>
      </c>
      <c r="E35" s="68">
        <f t="shared" si="0"/>
        <v>-180676721859</v>
      </c>
      <c r="F35" s="70">
        <f t="shared" si="0"/>
        <v>0.11564239979597728</v>
      </c>
      <c r="G35" s="68">
        <f t="shared" si="0"/>
        <v>278822000000</v>
      </c>
      <c r="H35" s="68">
        <f t="shared" si="0"/>
        <v>20282226587306</v>
      </c>
      <c r="I35" s="68">
        <f t="shared" si="0"/>
        <v>9917882807284</v>
      </c>
      <c r="J35" s="68">
        <f t="shared" si="0"/>
        <v>30478931394590</v>
      </c>
      <c r="K35" s="70">
        <f t="shared" si="0"/>
        <v>0.73398385029859292</v>
      </c>
    </row>
    <row r="36" spans="1:11" ht="16.8" thickTop="1"/>
  </sheetData>
  <mergeCells count="15">
    <mergeCell ref="A1:K1"/>
    <mergeCell ref="A2:K2"/>
    <mergeCell ref="A3:K3"/>
    <mergeCell ref="A5:K5"/>
    <mergeCell ref="B7:F7"/>
    <mergeCell ref="G7:K7"/>
    <mergeCell ref="G8:G9"/>
    <mergeCell ref="H8:H9"/>
    <mergeCell ref="I8:I9"/>
    <mergeCell ref="J8:K9"/>
    <mergeCell ref="A8:A10"/>
    <mergeCell ref="B8:B9"/>
    <mergeCell ref="C8:C9"/>
    <mergeCell ref="D8:D9"/>
    <mergeCell ref="E8:F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5"/>
  <sheetViews>
    <sheetView rightToLeft="1" zoomScale="110" zoomScaleNormal="110" zoomScaleSheetLayoutView="90" workbookViewId="0">
      <selection activeCell="M16" sqref="M16"/>
    </sheetView>
  </sheetViews>
  <sheetFormatPr defaultColWidth="9.109375" defaultRowHeight="16.8"/>
  <cols>
    <col min="1" max="1" width="22.5546875" style="9" customWidth="1"/>
    <col min="2" max="3" width="20.88671875" style="9" customWidth="1"/>
    <col min="4" max="4" width="18" style="9" customWidth="1"/>
    <col min="5" max="5" width="17.109375" style="9" customWidth="1"/>
    <col min="6" max="6" width="16.33203125" style="9" customWidth="1"/>
    <col min="7" max="8" width="15.44140625" style="9" customWidth="1"/>
    <col min="9" max="9" width="17.6640625" style="9" customWidth="1"/>
    <col min="10" max="10" width="15.33203125" style="9" customWidth="1"/>
    <col min="11" max="11" width="16" style="9" customWidth="1"/>
    <col min="12" max="16384" width="9.109375" style="9"/>
  </cols>
  <sheetData>
    <row r="1" spans="1:11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20.399999999999999">
      <c r="A2" s="100" t="s">
        <v>69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25.2">
      <c r="A4" s="101" t="s">
        <v>81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9.5" customHeight="1" thickBot="1">
      <c r="A5" s="8"/>
      <c r="B5" s="8"/>
      <c r="C5" s="116" t="s">
        <v>98</v>
      </c>
      <c r="D5" s="116"/>
      <c r="E5" s="116"/>
      <c r="F5" s="116"/>
      <c r="G5" s="16"/>
      <c r="H5" s="116" t="s">
        <v>118</v>
      </c>
      <c r="I5" s="116"/>
      <c r="J5" s="116"/>
      <c r="K5" s="116"/>
    </row>
    <row r="6" spans="1:11" ht="20.25" customHeight="1">
      <c r="A6" s="121"/>
      <c r="B6" s="119" t="s">
        <v>16</v>
      </c>
      <c r="C6" s="119" t="s">
        <v>109</v>
      </c>
      <c r="D6" s="119" t="s">
        <v>13</v>
      </c>
      <c r="E6" s="119" t="s">
        <v>14</v>
      </c>
      <c r="F6" s="119" t="s">
        <v>2</v>
      </c>
      <c r="G6" s="119" t="s">
        <v>16</v>
      </c>
      <c r="H6" s="119" t="s">
        <v>109</v>
      </c>
      <c r="I6" s="119" t="s">
        <v>13</v>
      </c>
      <c r="J6" s="119" t="s">
        <v>14</v>
      </c>
      <c r="K6" s="119" t="s">
        <v>2</v>
      </c>
    </row>
    <row r="7" spans="1:11" ht="20.25" customHeight="1">
      <c r="A7" s="122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1" ht="18" thickBot="1">
      <c r="A8" s="122"/>
      <c r="B8" s="38"/>
      <c r="C8" s="38"/>
      <c r="D8" s="38"/>
      <c r="E8" s="38"/>
      <c r="F8" s="116"/>
      <c r="G8" s="38"/>
      <c r="H8" s="38"/>
      <c r="I8" s="38"/>
      <c r="J8" s="38"/>
      <c r="K8" s="116"/>
    </row>
    <row r="9" spans="1:11">
      <c r="A9" s="66" t="s">
        <v>192</v>
      </c>
      <c r="B9" s="66">
        <v>154809143</v>
      </c>
      <c r="C9" s="66">
        <v>0</v>
      </c>
      <c r="D9" s="66">
        <v>0</v>
      </c>
      <c r="E9" s="66">
        <v>0</v>
      </c>
      <c r="F9" s="66">
        <v>154809143</v>
      </c>
      <c r="G9" s="66">
        <v>882061448</v>
      </c>
      <c r="H9" s="66">
        <v>0</v>
      </c>
      <c r="I9" s="66">
        <v>-216575750</v>
      </c>
      <c r="J9" s="66">
        <v>0</v>
      </c>
      <c r="K9" s="66">
        <v>665485698</v>
      </c>
    </row>
    <row r="10" spans="1:11">
      <c r="A10" s="66" t="s">
        <v>193</v>
      </c>
      <c r="B10" s="66">
        <v>46786796</v>
      </c>
      <c r="C10" s="66">
        <v>0</v>
      </c>
      <c r="D10" s="66">
        <v>-5887000</v>
      </c>
      <c r="E10" s="66">
        <v>0</v>
      </c>
      <c r="F10" s="66">
        <v>40899796</v>
      </c>
      <c r="G10" s="66">
        <v>46786796</v>
      </c>
      <c r="H10" s="66">
        <v>0</v>
      </c>
      <c r="I10" s="66">
        <v>-5887000</v>
      </c>
      <c r="J10" s="66">
        <v>0</v>
      </c>
      <c r="K10" s="66">
        <v>40899796</v>
      </c>
    </row>
    <row r="11" spans="1:11">
      <c r="A11" s="66" t="s">
        <v>194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5615766883</v>
      </c>
      <c r="H11" s="66">
        <v>0</v>
      </c>
      <c r="I11" s="66">
        <v>0</v>
      </c>
      <c r="J11" s="66">
        <v>-3303925625</v>
      </c>
      <c r="K11" s="66">
        <v>2311841258</v>
      </c>
    </row>
    <row r="12" spans="1:11">
      <c r="A12" s="66" t="s">
        <v>195</v>
      </c>
      <c r="B12" s="66">
        <v>290018447</v>
      </c>
      <c r="C12" s="66">
        <v>0</v>
      </c>
      <c r="D12" s="66">
        <v>0</v>
      </c>
      <c r="E12" s="66">
        <v>0</v>
      </c>
      <c r="F12" s="66">
        <v>290018447</v>
      </c>
      <c r="G12" s="66">
        <v>2728480421</v>
      </c>
      <c r="H12" s="66">
        <v>0</v>
      </c>
      <c r="I12" s="66">
        <v>94733549</v>
      </c>
      <c r="J12" s="66">
        <v>-417276326</v>
      </c>
      <c r="K12" s="66">
        <v>2405937644</v>
      </c>
    </row>
    <row r="13" spans="1:11">
      <c r="A13" s="66" t="s">
        <v>196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958566393</v>
      </c>
      <c r="H13" s="66">
        <v>0</v>
      </c>
      <c r="I13" s="66">
        <v>0</v>
      </c>
      <c r="J13" s="66">
        <v>296592500</v>
      </c>
      <c r="K13" s="66">
        <v>1255158893</v>
      </c>
    </row>
    <row r="14" spans="1:11">
      <c r="A14" s="66" t="s">
        <v>197</v>
      </c>
      <c r="B14" s="66">
        <v>45230607</v>
      </c>
      <c r="C14" s="66">
        <v>0</v>
      </c>
      <c r="D14" s="66">
        <v>-13118030</v>
      </c>
      <c r="E14" s="66">
        <v>0</v>
      </c>
      <c r="F14" s="66">
        <v>32112577</v>
      </c>
      <c r="G14" s="66">
        <v>45230607</v>
      </c>
      <c r="H14" s="66">
        <v>0</v>
      </c>
      <c r="I14" s="66">
        <v>-13118030</v>
      </c>
      <c r="J14" s="66">
        <v>0</v>
      </c>
      <c r="K14" s="66">
        <v>32112577</v>
      </c>
    </row>
    <row r="15" spans="1:11">
      <c r="A15" s="66" t="s">
        <v>198</v>
      </c>
      <c r="B15" s="66">
        <v>3251305479</v>
      </c>
      <c r="C15" s="66">
        <v>0</v>
      </c>
      <c r="D15" s="66">
        <v>0</v>
      </c>
      <c r="E15" s="66">
        <v>0</v>
      </c>
      <c r="F15" s="66">
        <v>3251305479</v>
      </c>
      <c r="G15" s="66">
        <v>25902592193</v>
      </c>
      <c r="H15" s="66">
        <v>0</v>
      </c>
      <c r="I15" s="66">
        <v>-27813506565</v>
      </c>
      <c r="J15" s="66">
        <v>0</v>
      </c>
      <c r="K15" s="66">
        <v>-1910914372</v>
      </c>
    </row>
    <row r="16" spans="1:11">
      <c r="A16" s="66" t="s">
        <v>199</v>
      </c>
      <c r="B16" s="66">
        <v>195721079</v>
      </c>
      <c r="C16" s="66">
        <v>0</v>
      </c>
      <c r="D16" s="66">
        <v>0</v>
      </c>
      <c r="E16" s="66">
        <v>0</v>
      </c>
      <c r="F16" s="66">
        <v>195721079</v>
      </c>
      <c r="G16" s="66">
        <v>862274368</v>
      </c>
      <c r="H16" s="66">
        <v>0</v>
      </c>
      <c r="I16" s="66">
        <v>-994363375</v>
      </c>
      <c r="J16" s="66">
        <v>0</v>
      </c>
      <c r="K16" s="66">
        <v>-132089007</v>
      </c>
    </row>
    <row r="17" spans="1:11">
      <c r="A17" s="66" t="s">
        <v>200</v>
      </c>
      <c r="B17" s="66">
        <v>154809143</v>
      </c>
      <c r="C17" s="66">
        <v>0</v>
      </c>
      <c r="D17" s="66">
        <v>0</v>
      </c>
      <c r="E17" s="66">
        <v>0</v>
      </c>
      <c r="F17" s="66">
        <v>154809143</v>
      </c>
      <c r="G17" s="66">
        <v>685773680</v>
      </c>
      <c r="H17" s="66">
        <v>0</v>
      </c>
      <c r="I17" s="66">
        <v>-68974375</v>
      </c>
      <c r="J17" s="66">
        <v>0</v>
      </c>
      <c r="K17" s="66">
        <v>616799305</v>
      </c>
    </row>
    <row r="18" spans="1:11">
      <c r="A18" s="66" t="s">
        <v>201</v>
      </c>
      <c r="B18" s="66">
        <v>77636463</v>
      </c>
      <c r="C18" s="66">
        <v>0</v>
      </c>
      <c r="D18" s="66">
        <v>0</v>
      </c>
      <c r="E18" s="66">
        <v>0</v>
      </c>
      <c r="F18" s="66">
        <v>77636463</v>
      </c>
      <c r="G18" s="66">
        <v>343134939</v>
      </c>
      <c r="H18" s="66">
        <v>0</v>
      </c>
      <c r="I18" s="66">
        <v>-5908750</v>
      </c>
      <c r="J18" s="66">
        <v>187216000</v>
      </c>
      <c r="K18" s="66">
        <v>524442189</v>
      </c>
    </row>
    <row r="19" spans="1:11">
      <c r="A19" s="66" t="s">
        <v>202</v>
      </c>
      <c r="B19" s="66">
        <v>183739982</v>
      </c>
      <c r="C19" s="66">
        <v>0</v>
      </c>
      <c r="D19" s="66">
        <v>0</v>
      </c>
      <c r="E19" s="66">
        <v>0</v>
      </c>
      <c r="F19" s="66">
        <v>183739982</v>
      </c>
      <c r="G19" s="66">
        <v>425361018</v>
      </c>
      <c r="H19" s="66">
        <v>0</v>
      </c>
      <c r="I19" s="66">
        <v>72374125</v>
      </c>
      <c r="J19" s="66">
        <v>0</v>
      </c>
      <c r="K19" s="66">
        <v>497735143</v>
      </c>
    </row>
    <row r="20" spans="1:11">
      <c r="A20" s="66" t="s">
        <v>203</v>
      </c>
      <c r="B20" s="66">
        <v>156973464</v>
      </c>
      <c r="C20" s="66">
        <v>0</v>
      </c>
      <c r="D20" s="66">
        <v>0</v>
      </c>
      <c r="E20" s="66">
        <v>0</v>
      </c>
      <c r="F20" s="66">
        <v>156973464</v>
      </c>
      <c r="G20" s="66">
        <v>255453994</v>
      </c>
      <c r="H20" s="66">
        <v>0</v>
      </c>
      <c r="I20" s="66">
        <v>36696250</v>
      </c>
      <c r="J20" s="66">
        <v>0</v>
      </c>
      <c r="K20" s="66">
        <v>292150244</v>
      </c>
    </row>
    <row r="21" spans="1:11">
      <c r="A21" s="66" t="s">
        <v>204</v>
      </c>
      <c r="B21" s="66">
        <v>197740350</v>
      </c>
      <c r="C21" s="66">
        <v>0</v>
      </c>
      <c r="D21" s="66">
        <v>0</v>
      </c>
      <c r="E21" s="66">
        <v>0</v>
      </c>
      <c r="F21" s="66">
        <v>197740350</v>
      </c>
      <c r="G21" s="66">
        <v>1513524445</v>
      </c>
      <c r="H21" s="66">
        <v>0</v>
      </c>
      <c r="I21" s="66">
        <v>-149891250</v>
      </c>
      <c r="J21" s="66">
        <v>0</v>
      </c>
      <c r="K21" s="66">
        <v>1363633195</v>
      </c>
    </row>
    <row r="22" spans="1:11">
      <c r="A22" s="66" t="s">
        <v>205</v>
      </c>
      <c r="B22" s="66">
        <v>86577055</v>
      </c>
      <c r="C22" s="66">
        <v>0</v>
      </c>
      <c r="D22" s="66">
        <v>0</v>
      </c>
      <c r="E22" s="66">
        <v>0</v>
      </c>
      <c r="F22" s="66">
        <v>86577055</v>
      </c>
      <c r="G22" s="66">
        <v>603141705</v>
      </c>
      <c r="H22" s="66">
        <v>0</v>
      </c>
      <c r="I22" s="66">
        <v>217913125</v>
      </c>
      <c r="J22" s="66">
        <v>0</v>
      </c>
      <c r="K22" s="66">
        <v>821054830</v>
      </c>
    </row>
    <row r="23" spans="1:11">
      <c r="A23" s="66" t="s">
        <v>206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722236498</v>
      </c>
      <c r="J23" s="66">
        <v>0</v>
      </c>
      <c r="K23" s="66">
        <v>722236498</v>
      </c>
    </row>
    <row r="24" spans="1:11">
      <c r="A24" s="66" t="s">
        <v>207</v>
      </c>
      <c r="B24" s="66">
        <v>91020548</v>
      </c>
      <c r="C24" s="66">
        <v>0</v>
      </c>
      <c r="D24" s="66">
        <v>0</v>
      </c>
      <c r="E24" s="66">
        <v>0</v>
      </c>
      <c r="F24" s="66">
        <v>91020548</v>
      </c>
      <c r="G24" s="66">
        <v>334720305</v>
      </c>
      <c r="H24" s="66">
        <v>0</v>
      </c>
      <c r="I24" s="66">
        <v>-6198750</v>
      </c>
      <c r="J24" s="66">
        <v>0</v>
      </c>
      <c r="K24" s="66">
        <v>328521555</v>
      </c>
    </row>
    <row r="25" spans="1:11">
      <c r="A25" s="66" t="s">
        <v>208</v>
      </c>
      <c r="B25" s="66">
        <v>50515693</v>
      </c>
      <c r="C25" s="66">
        <v>0</v>
      </c>
      <c r="D25" s="66">
        <v>188812325</v>
      </c>
      <c r="E25" s="66">
        <v>-39972500</v>
      </c>
      <c r="F25" s="66">
        <v>199355518</v>
      </c>
      <c r="G25" s="66">
        <v>216504407</v>
      </c>
      <c r="H25" s="66">
        <v>0</v>
      </c>
      <c r="I25" s="66">
        <v>0</v>
      </c>
      <c r="J25" s="66">
        <v>72120250</v>
      </c>
      <c r="K25" s="66">
        <v>288624657</v>
      </c>
    </row>
    <row r="26" spans="1:11">
      <c r="A26" s="66" t="s">
        <v>209</v>
      </c>
      <c r="B26" s="66">
        <v>1591889681</v>
      </c>
      <c r="C26" s="66">
        <v>0</v>
      </c>
      <c r="D26" s="66">
        <v>0</v>
      </c>
      <c r="E26" s="66">
        <v>0</v>
      </c>
      <c r="F26" s="66">
        <v>1591889681</v>
      </c>
      <c r="G26" s="66">
        <v>12209523478</v>
      </c>
      <c r="H26" s="66">
        <v>0</v>
      </c>
      <c r="I26" s="66">
        <v>-5771149600</v>
      </c>
      <c r="J26" s="66">
        <v>0</v>
      </c>
      <c r="K26" s="66">
        <v>6438373878</v>
      </c>
    </row>
    <row r="27" spans="1:11">
      <c r="A27" s="66" t="s">
        <v>210</v>
      </c>
      <c r="B27" s="66">
        <v>190350380</v>
      </c>
      <c r="C27" s="66">
        <v>0</v>
      </c>
      <c r="D27" s="66">
        <v>-67950700</v>
      </c>
      <c r="E27" s="66">
        <v>0</v>
      </c>
      <c r="F27" s="66">
        <v>122399680</v>
      </c>
      <c r="G27" s="66">
        <v>1052865437</v>
      </c>
      <c r="H27" s="66">
        <v>0</v>
      </c>
      <c r="I27" s="66">
        <v>-412194500</v>
      </c>
      <c r="J27" s="66">
        <v>0</v>
      </c>
      <c r="K27" s="66">
        <v>640670937</v>
      </c>
    </row>
    <row r="28" spans="1:11">
      <c r="A28" s="66" t="s">
        <v>211</v>
      </c>
      <c r="B28" s="66">
        <v>101133944</v>
      </c>
      <c r="C28" s="66">
        <v>0</v>
      </c>
      <c r="D28" s="66">
        <v>0</v>
      </c>
      <c r="E28" s="66">
        <v>0</v>
      </c>
      <c r="F28" s="66">
        <v>101133944</v>
      </c>
      <c r="G28" s="66">
        <v>113942552</v>
      </c>
      <c r="H28" s="66">
        <v>0</v>
      </c>
      <c r="I28" s="66">
        <v>-6053750</v>
      </c>
      <c r="J28" s="66">
        <v>0</v>
      </c>
      <c r="K28" s="66">
        <v>107888802</v>
      </c>
    </row>
    <row r="29" spans="1:11">
      <c r="A29" s="66" t="s">
        <v>212</v>
      </c>
      <c r="B29" s="66">
        <v>3602801</v>
      </c>
      <c r="C29" s="66">
        <v>0</v>
      </c>
      <c r="D29" s="66">
        <v>-6684151</v>
      </c>
      <c r="E29" s="66">
        <v>0</v>
      </c>
      <c r="F29" s="66">
        <v>-3081350</v>
      </c>
      <c r="G29" s="66">
        <v>3602801</v>
      </c>
      <c r="H29" s="66">
        <v>0</v>
      </c>
      <c r="I29" s="66">
        <v>-6684151</v>
      </c>
      <c r="J29" s="66">
        <v>0</v>
      </c>
      <c r="K29" s="66">
        <v>-3081350</v>
      </c>
    </row>
    <row r="30" spans="1:11">
      <c r="A30" s="66" t="s">
        <v>213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v>85798076</v>
      </c>
      <c r="H30" s="66">
        <v>0</v>
      </c>
      <c r="I30" s="66">
        <v>0</v>
      </c>
      <c r="J30" s="66">
        <v>-327750000</v>
      </c>
      <c r="K30" s="66">
        <v>-241951924</v>
      </c>
    </row>
    <row r="31" spans="1:11">
      <c r="A31" s="66" t="s">
        <v>214</v>
      </c>
      <c r="B31" s="66">
        <v>98850303</v>
      </c>
      <c r="C31" s="66">
        <v>0</v>
      </c>
      <c r="D31" s="66">
        <v>131154844</v>
      </c>
      <c r="E31" s="66">
        <v>0</v>
      </c>
      <c r="F31" s="66">
        <v>230005147</v>
      </c>
      <c r="G31" s="66">
        <v>190848562</v>
      </c>
      <c r="H31" s="66">
        <v>0</v>
      </c>
      <c r="I31" s="66">
        <v>124808919</v>
      </c>
      <c r="J31" s="66">
        <v>0</v>
      </c>
      <c r="K31" s="66">
        <v>315657481</v>
      </c>
    </row>
    <row r="32" spans="1:11">
      <c r="A32" s="66" t="s">
        <v>215</v>
      </c>
      <c r="B32" s="66">
        <v>46221204425</v>
      </c>
      <c r="C32" s="66">
        <v>0</v>
      </c>
      <c r="D32" s="66">
        <v>-3542043195</v>
      </c>
      <c r="E32" s="66">
        <v>0</v>
      </c>
      <c r="F32" s="66">
        <v>42679161230</v>
      </c>
      <c r="G32" s="66">
        <v>46221204425</v>
      </c>
      <c r="H32" s="66">
        <v>0</v>
      </c>
      <c r="I32" s="66">
        <v>-3542043195</v>
      </c>
      <c r="J32" s="66">
        <v>0</v>
      </c>
      <c r="K32" s="66">
        <v>42679161230</v>
      </c>
    </row>
    <row r="33" spans="1:11">
      <c r="A33" s="66" t="s">
        <v>216</v>
      </c>
      <c r="B33" s="66">
        <v>44053538</v>
      </c>
      <c r="C33" s="66">
        <v>0</v>
      </c>
      <c r="D33" s="66">
        <v>-25675790</v>
      </c>
      <c r="E33" s="66">
        <v>0</v>
      </c>
      <c r="F33" s="66">
        <v>18377748</v>
      </c>
      <c r="G33" s="66">
        <v>44053538</v>
      </c>
      <c r="H33" s="66">
        <v>0</v>
      </c>
      <c r="I33" s="66">
        <v>-25675790</v>
      </c>
      <c r="J33" s="66">
        <v>0</v>
      </c>
      <c r="K33" s="66">
        <v>18377748</v>
      </c>
    </row>
    <row r="34" spans="1:11">
      <c r="A34" s="66" t="s">
        <v>217</v>
      </c>
      <c r="B34" s="66">
        <v>47468100</v>
      </c>
      <c r="C34" s="66">
        <v>0</v>
      </c>
      <c r="D34" s="66">
        <v>-6177000</v>
      </c>
      <c r="E34" s="66">
        <v>0</v>
      </c>
      <c r="F34" s="66">
        <v>41291100</v>
      </c>
      <c r="G34" s="66">
        <v>47468100</v>
      </c>
      <c r="H34" s="66">
        <v>0</v>
      </c>
      <c r="I34" s="66">
        <v>-6177000</v>
      </c>
      <c r="J34" s="66">
        <v>0</v>
      </c>
      <c r="K34" s="66">
        <v>41291100</v>
      </c>
    </row>
    <row r="35" spans="1:11">
      <c r="A35" s="66" t="s">
        <v>218</v>
      </c>
      <c r="B35" s="66">
        <v>43661182</v>
      </c>
      <c r="C35" s="66">
        <v>0</v>
      </c>
      <c r="D35" s="66">
        <v>-116436601</v>
      </c>
      <c r="E35" s="66">
        <v>0</v>
      </c>
      <c r="F35" s="66">
        <v>-72775419</v>
      </c>
      <c r="G35" s="66">
        <v>43661182</v>
      </c>
      <c r="H35" s="66">
        <v>0</v>
      </c>
      <c r="I35" s="66">
        <v>-116436601</v>
      </c>
      <c r="J35" s="66">
        <v>0</v>
      </c>
      <c r="K35" s="66">
        <v>-72775419</v>
      </c>
    </row>
    <row r="36" spans="1:11">
      <c r="A36" s="66" t="s">
        <v>219</v>
      </c>
      <c r="B36" s="66">
        <v>398173059</v>
      </c>
      <c r="C36" s="66">
        <v>0</v>
      </c>
      <c r="D36" s="66">
        <v>436083610</v>
      </c>
      <c r="E36" s="66">
        <v>0</v>
      </c>
      <c r="F36" s="66">
        <v>834256669</v>
      </c>
      <c r="G36" s="66">
        <v>2869395654</v>
      </c>
      <c r="H36" s="66">
        <v>0</v>
      </c>
      <c r="I36" s="66">
        <v>783119865</v>
      </c>
      <c r="J36" s="66">
        <v>0</v>
      </c>
      <c r="K36" s="66">
        <v>3652515519</v>
      </c>
    </row>
    <row r="37" spans="1:11">
      <c r="A37" s="66" t="s">
        <v>220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93550372</v>
      </c>
      <c r="K37" s="66">
        <v>93550372</v>
      </c>
    </row>
    <row r="38" spans="1:11">
      <c r="A38" s="66" t="s">
        <v>221</v>
      </c>
      <c r="B38" s="66">
        <v>96548014</v>
      </c>
      <c r="C38" s="66">
        <v>0</v>
      </c>
      <c r="D38" s="66">
        <v>0</v>
      </c>
      <c r="E38" s="66">
        <v>0</v>
      </c>
      <c r="F38" s="66">
        <v>96548014</v>
      </c>
      <c r="G38" s="66">
        <v>505931736</v>
      </c>
      <c r="H38" s="66">
        <v>0</v>
      </c>
      <c r="I38" s="66">
        <v>-6242250</v>
      </c>
      <c r="J38" s="66">
        <v>0</v>
      </c>
      <c r="K38" s="66">
        <v>499689486</v>
      </c>
    </row>
    <row r="39" spans="1:11">
      <c r="A39" s="66" t="s">
        <v>222</v>
      </c>
      <c r="B39" s="66">
        <v>45684091</v>
      </c>
      <c r="C39" s="66">
        <v>0</v>
      </c>
      <c r="D39" s="66">
        <v>0</v>
      </c>
      <c r="E39" s="66">
        <v>0</v>
      </c>
      <c r="F39" s="66">
        <v>45684091</v>
      </c>
      <c r="G39" s="66">
        <v>276142804</v>
      </c>
      <c r="H39" s="66">
        <v>0</v>
      </c>
      <c r="I39" s="66">
        <v>-22422480</v>
      </c>
      <c r="J39" s="66">
        <v>0</v>
      </c>
      <c r="K39" s="66">
        <v>253720324</v>
      </c>
    </row>
    <row r="40" spans="1:11">
      <c r="A40" s="66" t="s">
        <v>223</v>
      </c>
      <c r="B40" s="66">
        <v>84100801</v>
      </c>
      <c r="C40" s="66">
        <v>0</v>
      </c>
      <c r="D40" s="66">
        <v>102025978</v>
      </c>
      <c r="E40" s="66">
        <v>0</v>
      </c>
      <c r="F40" s="66">
        <v>186126779</v>
      </c>
      <c r="G40" s="66">
        <v>283519386</v>
      </c>
      <c r="H40" s="66">
        <v>0</v>
      </c>
      <c r="I40" s="66">
        <v>142612863</v>
      </c>
      <c r="J40" s="66">
        <v>0</v>
      </c>
      <c r="K40" s="66">
        <v>426132249</v>
      </c>
    </row>
    <row r="41" spans="1:11">
      <c r="A41" s="66" t="s">
        <v>224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674053279</v>
      </c>
      <c r="H41" s="66">
        <v>0</v>
      </c>
      <c r="I41" s="66">
        <v>0</v>
      </c>
      <c r="J41" s="66">
        <v>307032500</v>
      </c>
      <c r="K41" s="66">
        <v>981085779</v>
      </c>
    </row>
    <row r="42" spans="1:11">
      <c r="A42" s="66" t="s">
        <v>225</v>
      </c>
      <c r="B42" s="66">
        <v>1693665819</v>
      </c>
      <c r="C42" s="66">
        <v>0</v>
      </c>
      <c r="D42" s="66">
        <v>0</v>
      </c>
      <c r="E42" s="66">
        <v>0</v>
      </c>
      <c r="F42" s="66">
        <v>1693665819</v>
      </c>
      <c r="G42" s="66">
        <v>9818810479</v>
      </c>
      <c r="H42" s="66">
        <v>0</v>
      </c>
      <c r="I42" s="66">
        <v>-4092740281</v>
      </c>
      <c r="J42" s="66">
        <v>0</v>
      </c>
      <c r="K42" s="66">
        <v>5726070198</v>
      </c>
    </row>
    <row r="43" spans="1:11">
      <c r="A43" s="66" t="s">
        <v>226</v>
      </c>
      <c r="B43" s="66">
        <v>97546431</v>
      </c>
      <c r="C43" s="66">
        <v>0</v>
      </c>
      <c r="D43" s="66">
        <v>0</v>
      </c>
      <c r="E43" s="66">
        <v>0</v>
      </c>
      <c r="F43" s="66">
        <v>97546431</v>
      </c>
      <c r="G43" s="66">
        <v>402588798</v>
      </c>
      <c r="H43" s="66">
        <v>0</v>
      </c>
      <c r="I43" s="66">
        <v>-36169750</v>
      </c>
      <c r="J43" s="66">
        <v>0</v>
      </c>
      <c r="K43" s="66">
        <v>366419048</v>
      </c>
    </row>
    <row r="44" spans="1:11" ht="17.399999999999999" thickBot="1">
      <c r="A44" s="66" t="s">
        <v>2</v>
      </c>
      <c r="B44" s="68">
        <f t="shared" ref="B44:K44" si="0">SUM(B9:B43)</f>
        <v>55740816818</v>
      </c>
      <c r="C44" s="68">
        <f t="shared" si="0"/>
        <v>0</v>
      </c>
      <c r="D44" s="68">
        <f t="shared" si="0"/>
        <v>-2925895710</v>
      </c>
      <c r="E44" s="68">
        <f t="shared" si="0"/>
        <v>-39972500</v>
      </c>
      <c r="F44" s="68">
        <f t="shared" si="0"/>
        <v>52774948608</v>
      </c>
      <c r="G44" s="68">
        <f t="shared" si="0"/>
        <v>116262783889</v>
      </c>
      <c r="H44" s="68">
        <f t="shared" si="0"/>
        <v>0</v>
      </c>
      <c r="I44" s="68">
        <f t="shared" si="0"/>
        <v>-41123917999</v>
      </c>
      <c r="J44" s="68">
        <f t="shared" si="0"/>
        <v>-3092440329</v>
      </c>
      <c r="K44" s="68">
        <f t="shared" si="0"/>
        <v>72046425561</v>
      </c>
    </row>
    <row r="45" spans="1:11" ht="17.399999999999999" thickTop="1"/>
  </sheetData>
  <mergeCells count="17">
    <mergeCell ref="G6:G7"/>
    <mergeCell ref="A1:K1"/>
    <mergeCell ref="A2:K2"/>
    <mergeCell ref="A3:K3"/>
    <mergeCell ref="C6:C7"/>
    <mergeCell ref="D6:D7"/>
    <mergeCell ref="E6:E7"/>
    <mergeCell ref="H6:H7"/>
    <mergeCell ref="I6:I7"/>
    <mergeCell ref="J6:J7"/>
    <mergeCell ref="A4:K4"/>
    <mergeCell ref="C5:F5"/>
    <mergeCell ref="H5:K5"/>
    <mergeCell ref="A6:A8"/>
    <mergeCell ref="K6:K8"/>
    <mergeCell ref="F6:F8"/>
    <mergeCell ref="B6:B7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053-6D8B-4C15-85DA-2DE36E3ED8D7}">
  <dimension ref="A1:K13"/>
  <sheetViews>
    <sheetView rightToLeft="1" zoomScale="120" zoomScaleNormal="120" zoomScaleSheetLayoutView="90" workbookViewId="0">
      <selection activeCell="G19" sqref="G19"/>
    </sheetView>
  </sheetViews>
  <sheetFormatPr defaultColWidth="9.109375" defaultRowHeight="16.8"/>
  <cols>
    <col min="1" max="1" width="31" style="9" bestFit="1" customWidth="1"/>
    <col min="2" max="3" width="20.88671875" style="9" customWidth="1"/>
    <col min="4" max="4" width="18" style="9" customWidth="1"/>
    <col min="5" max="5" width="17.109375" style="9" customWidth="1"/>
    <col min="6" max="6" width="16.33203125" style="9" customWidth="1"/>
    <col min="7" max="8" width="15.44140625" style="9" customWidth="1"/>
    <col min="9" max="9" width="17.6640625" style="9" customWidth="1"/>
    <col min="10" max="10" width="15.33203125" style="9" customWidth="1"/>
    <col min="11" max="11" width="16" style="9" customWidth="1"/>
    <col min="12" max="16384" width="9.109375" style="9"/>
  </cols>
  <sheetData>
    <row r="1" spans="1:11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20.399999999999999">
      <c r="A2" s="100" t="s">
        <v>69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25.2">
      <c r="A4" s="101" t="s">
        <v>115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6" spans="1:11" ht="19.5" customHeight="1" thickBot="1">
      <c r="A6" s="8"/>
      <c r="B6" s="8"/>
      <c r="C6" s="116" t="s">
        <v>98</v>
      </c>
      <c r="D6" s="116"/>
      <c r="E6" s="116"/>
      <c r="F6" s="116"/>
      <c r="G6" s="16"/>
      <c r="H6" s="116" t="s">
        <v>118</v>
      </c>
      <c r="I6" s="116"/>
      <c r="J6" s="116"/>
      <c r="K6" s="116"/>
    </row>
    <row r="7" spans="1:11" ht="20.25" customHeight="1">
      <c r="A7" s="121"/>
      <c r="B7" s="119" t="s">
        <v>16</v>
      </c>
      <c r="C7" s="119" t="s">
        <v>109</v>
      </c>
      <c r="D7" s="119" t="s">
        <v>13</v>
      </c>
      <c r="E7" s="119" t="s">
        <v>14</v>
      </c>
      <c r="F7" s="119" t="s">
        <v>2</v>
      </c>
      <c r="G7" s="119" t="s">
        <v>16</v>
      </c>
      <c r="H7" s="119" t="s">
        <v>109</v>
      </c>
      <c r="I7" s="119" t="s">
        <v>13</v>
      </c>
      <c r="J7" s="119" t="s">
        <v>14</v>
      </c>
      <c r="K7" s="119" t="s">
        <v>2</v>
      </c>
    </row>
    <row r="8" spans="1:11" ht="20.25" customHeight="1">
      <c r="A8" s="122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ht="18" thickBot="1">
      <c r="A9" s="122"/>
      <c r="B9" s="38"/>
      <c r="C9" s="38"/>
      <c r="D9" s="38"/>
      <c r="E9" s="38"/>
      <c r="F9" s="116"/>
      <c r="G9" s="38"/>
      <c r="H9" s="38"/>
      <c r="I9" s="38"/>
      <c r="J9" s="38"/>
      <c r="K9" s="116"/>
    </row>
    <row r="10" spans="1:11">
      <c r="A10" s="66" t="s">
        <v>189</v>
      </c>
      <c r="B10" s="66">
        <v>0</v>
      </c>
      <c r="C10" s="66">
        <v>0</v>
      </c>
      <c r="D10" s="66">
        <v>-729545993298</v>
      </c>
      <c r="E10" s="66">
        <v>0</v>
      </c>
      <c r="F10" s="66">
        <v>-729545993298</v>
      </c>
      <c r="G10" s="66">
        <v>0</v>
      </c>
      <c r="H10" s="66">
        <v>0</v>
      </c>
      <c r="I10" s="66">
        <v>1103917352735</v>
      </c>
      <c r="J10" s="66">
        <v>300236031111</v>
      </c>
      <c r="K10" s="66">
        <v>1404153383846</v>
      </c>
    </row>
    <row r="11" spans="1:11">
      <c r="A11" s="66" t="s">
        <v>190</v>
      </c>
      <c r="B11" s="66">
        <v>0</v>
      </c>
      <c r="C11" s="66">
        <v>0</v>
      </c>
      <c r="D11" s="66">
        <v>-854645332615</v>
      </c>
      <c r="E11" s="66">
        <v>122028622409</v>
      </c>
      <c r="F11" s="66">
        <v>-732616710206</v>
      </c>
      <c r="G11" s="66">
        <v>0</v>
      </c>
      <c r="H11" s="66">
        <v>0</v>
      </c>
      <c r="I11" s="66">
        <v>3883891628519</v>
      </c>
      <c r="J11" s="66">
        <v>1340441223465</v>
      </c>
      <c r="K11" s="66">
        <v>5224332851984</v>
      </c>
    </row>
    <row r="12" spans="1:11" ht="17.399999999999999" thickBot="1">
      <c r="A12" s="66" t="s">
        <v>2</v>
      </c>
      <c r="B12" s="68">
        <f t="shared" ref="B12:K12" si="0">SUM(B10:B11)</f>
        <v>0</v>
      </c>
      <c r="C12" s="68">
        <f t="shared" si="0"/>
        <v>0</v>
      </c>
      <c r="D12" s="68">
        <f t="shared" si="0"/>
        <v>-1584191325913</v>
      </c>
      <c r="E12" s="68">
        <f t="shared" si="0"/>
        <v>122028622409</v>
      </c>
      <c r="F12" s="68">
        <f t="shared" si="0"/>
        <v>-1462162703504</v>
      </c>
      <c r="G12" s="68">
        <f t="shared" si="0"/>
        <v>0</v>
      </c>
      <c r="H12" s="68">
        <f t="shared" si="0"/>
        <v>0</v>
      </c>
      <c r="I12" s="68">
        <f t="shared" si="0"/>
        <v>4987808981254</v>
      </c>
      <c r="J12" s="68">
        <f t="shared" si="0"/>
        <v>1640677254576</v>
      </c>
      <c r="K12" s="68">
        <f t="shared" si="0"/>
        <v>6628486235830</v>
      </c>
    </row>
    <row r="13" spans="1:11" ht="17.399999999999999" thickTop="1"/>
  </sheetData>
  <mergeCells count="17">
    <mergeCell ref="H7:H8"/>
    <mergeCell ref="I7:I8"/>
    <mergeCell ref="J7:J8"/>
    <mergeCell ref="K7:K9"/>
    <mergeCell ref="F7:F9"/>
    <mergeCell ref="G7:G8"/>
    <mergeCell ref="A1:K1"/>
    <mergeCell ref="A2:K2"/>
    <mergeCell ref="A3:K3"/>
    <mergeCell ref="A4:K4"/>
    <mergeCell ref="C6:F6"/>
    <mergeCell ref="H6:K6"/>
    <mergeCell ref="A7:A9"/>
    <mergeCell ref="B7:B8"/>
    <mergeCell ref="C7:C8"/>
    <mergeCell ref="D7:D8"/>
    <mergeCell ref="E7:E8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rightToLeft="1" zoomScale="110" zoomScaleNormal="110" zoomScaleSheetLayoutView="100" workbookViewId="0">
      <selection activeCell="E19" sqref="E19"/>
    </sheetView>
  </sheetViews>
  <sheetFormatPr defaultColWidth="9.109375" defaultRowHeight="16.2"/>
  <cols>
    <col min="1" max="1" width="23.6640625" style="5" customWidth="1"/>
    <col min="2" max="2" width="18.44140625" style="5" customWidth="1"/>
    <col min="3" max="3" width="12.5546875" style="5" customWidth="1"/>
    <col min="4" max="4" width="22.44140625" style="5" customWidth="1"/>
    <col min="5" max="5" width="10.33203125" style="5" customWidth="1"/>
    <col min="6" max="16384" width="9.109375" style="5"/>
  </cols>
  <sheetData>
    <row r="1" spans="1:6" ht="20.399999999999999">
      <c r="A1" s="100" t="s">
        <v>116</v>
      </c>
      <c r="B1" s="100"/>
      <c r="C1" s="100"/>
      <c r="D1" s="100"/>
      <c r="E1" s="100"/>
    </row>
    <row r="2" spans="1:6" ht="20.399999999999999">
      <c r="A2" s="100" t="s">
        <v>69</v>
      </c>
      <c r="B2" s="100"/>
      <c r="C2" s="100"/>
      <c r="D2" s="100"/>
      <c r="E2" s="100"/>
    </row>
    <row r="3" spans="1:6" ht="20.399999999999999">
      <c r="A3" s="100" t="s">
        <v>117</v>
      </c>
      <c r="B3" s="100"/>
      <c r="C3" s="100"/>
      <c r="D3" s="100"/>
      <c r="E3" s="100"/>
    </row>
    <row r="4" spans="1:6" ht="25.2">
      <c r="A4" s="101" t="s">
        <v>112</v>
      </c>
      <c r="B4" s="101"/>
      <c r="C4" s="101"/>
      <c r="D4" s="101"/>
      <c r="E4" s="101"/>
    </row>
    <row r="5" spans="1:6" ht="16.8" thickBot="1">
      <c r="A5" s="3"/>
      <c r="B5" s="3"/>
      <c r="C5" s="3"/>
      <c r="D5" s="3"/>
      <c r="E5" s="3"/>
    </row>
    <row r="6" spans="1:6" ht="37.5" customHeight="1" thickBot="1">
      <c r="A6" s="6" t="s">
        <v>21</v>
      </c>
      <c r="B6" s="123" t="s">
        <v>98</v>
      </c>
      <c r="C6" s="123"/>
      <c r="D6" s="124" t="s">
        <v>118</v>
      </c>
      <c r="E6" s="124"/>
      <c r="F6" s="4"/>
    </row>
    <row r="7" spans="1:6" ht="59.25" customHeight="1">
      <c r="A7" s="21" t="s">
        <v>17</v>
      </c>
      <c r="B7" s="10" t="s">
        <v>18</v>
      </c>
      <c r="C7" s="10" t="s">
        <v>19</v>
      </c>
      <c r="D7" s="10" t="s">
        <v>18</v>
      </c>
      <c r="E7" s="10" t="s">
        <v>19</v>
      </c>
      <c r="F7" s="7"/>
    </row>
    <row r="8" spans="1:6">
      <c r="A8" s="66" t="s">
        <v>146</v>
      </c>
      <c r="B8" s="66">
        <v>276043446</v>
      </c>
      <c r="C8" s="67">
        <f>B8/B12</f>
        <v>0.76081653998919807</v>
      </c>
      <c r="D8" s="66">
        <v>1400313891</v>
      </c>
      <c r="E8" s="67">
        <f>D8/D12</f>
        <v>0.21684271713959447</v>
      </c>
    </row>
    <row r="9" spans="1:6">
      <c r="A9" s="66" t="s">
        <v>148</v>
      </c>
      <c r="B9" s="66">
        <v>116264</v>
      </c>
      <c r="C9" s="67">
        <f>B9/B12</f>
        <v>3.20440769332028E-4</v>
      </c>
      <c r="D9" s="66">
        <v>735593</v>
      </c>
      <c r="E9" s="67">
        <f>D9/D12</f>
        <v>1.1390873564423256E-4</v>
      </c>
    </row>
    <row r="10" spans="1:6">
      <c r="A10" s="66" t="s">
        <v>150</v>
      </c>
      <c r="B10" s="66">
        <v>68177127</v>
      </c>
      <c r="C10" s="67">
        <f>B10/B12</f>
        <v>0.18790623947849186</v>
      </c>
      <c r="D10" s="66">
        <v>5032897902</v>
      </c>
      <c r="E10" s="67">
        <f>D10/D12</f>
        <v>0.77935901598211332</v>
      </c>
    </row>
    <row r="11" spans="1:6">
      <c r="A11" s="66" t="s">
        <v>151</v>
      </c>
      <c r="B11" s="66">
        <v>18488406</v>
      </c>
      <c r="C11" s="67">
        <f>B11/B12</f>
        <v>5.095677976297807E-2</v>
      </c>
      <c r="D11" s="66">
        <v>23792627</v>
      </c>
      <c r="E11" s="67">
        <f>D11/D12</f>
        <v>3.6843581426479455E-3</v>
      </c>
    </row>
    <row r="12" spans="1:6" ht="16.8" thickBot="1">
      <c r="A12" s="66" t="s">
        <v>2</v>
      </c>
      <c r="B12" s="68">
        <f>SUM(B8:B11)</f>
        <v>362825243</v>
      </c>
      <c r="C12" s="70">
        <f>SUM(C8:C11)</f>
        <v>1</v>
      </c>
      <c r="D12" s="68">
        <f>SUM(D8:D11)</f>
        <v>6457740013</v>
      </c>
      <c r="E12" s="70">
        <f>SUM(E8:E11)</f>
        <v>0.99999999999999989</v>
      </c>
    </row>
    <row r="13" spans="1:6" ht="16.8" thickTop="1"/>
  </sheetData>
  <mergeCells count="6">
    <mergeCell ref="B6:C6"/>
    <mergeCell ref="A4:E4"/>
    <mergeCell ref="D6:E6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FB87-ACDE-4332-A683-1A3C8B5D683E}">
  <dimension ref="A1:I15"/>
  <sheetViews>
    <sheetView rightToLeft="1" zoomScaleNormal="100" workbookViewId="0">
      <selection activeCell="E31" sqref="E31"/>
    </sheetView>
  </sheetViews>
  <sheetFormatPr defaultRowHeight="14.4"/>
  <cols>
    <col min="1" max="1" width="23.44140625" customWidth="1"/>
    <col min="2" max="2" width="23" customWidth="1"/>
    <col min="3" max="3" width="21.88671875" customWidth="1"/>
  </cols>
  <sheetData>
    <row r="1" spans="1:9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</row>
    <row r="2" spans="1:9" ht="20.399999999999999">
      <c r="A2" s="100" t="s">
        <v>69</v>
      </c>
      <c r="B2" s="100"/>
      <c r="C2" s="100"/>
      <c r="D2" s="100"/>
      <c r="E2" s="100"/>
      <c r="F2" s="100"/>
      <c r="G2" s="100"/>
      <c r="H2" s="100"/>
      <c r="I2" s="100"/>
    </row>
    <row r="3" spans="1:9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</row>
    <row r="4" spans="1:9" ht="25.2">
      <c r="A4" s="101" t="s">
        <v>113</v>
      </c>
      <c r="B4" s="101"/>
      <c r="C4" s="101"/>
      <c r="D4" s="101"/>
      <c r="E4" s="101"/>
      <c r="F4" s="101"/>
      <c r="G4" s="101"/>
      <c r="H4" s="101"/>
      <c r="I4" s="101"/>
    </row>
    <row r="5" spans="1:9" ht="16.8">
      <c r="A5" s="5"/>
      <c r="B5" s="5"/>
      <c r="C5" s="5"/>
      <c r="D5" s="5"/>
      <c r="E5" s="5"/>
      <c r="F5" s="5"/>
      <c r="G5" s="5"/>
      <c r="H5" s="5"/>
      <c r="I5" s="5"/>
    </row>
    <row r="6" spans="1:9" ht="17.399999999999999">
      <c r="A6" s="4"/>
      <c r="B6" s="52" t="s">
        <v>103</v>
      </c>
      <c r="C6" s="52" t="s">
        <v>118</v>
      </c>
      <c r="D6" s="53"/>
      <c r="E6" s="53"/>
      <c r="F6" s="4"/>
      <c r="G6" s="4"/>
      <c r="H6" s="4"/>
      <c r="I6" s="4"/>
    </row>
    <row r="7" spans="1:9" ht="17.399999999999999">
      <c r="A7" s="57" t="s">
        <v>105</v>
      </c>
      <c r="B7" s="85" t="s">
        <v>104</v>
      </c>
      <c r="C7" s="85" t="s">
        <v>104</v>
      </c>
      <c r="D7" s="4"/>
      <c r="E7" s="7"/>
      <c r="F7" s="4"/>
      <c r="G7" s="4"/>
      <c r="H7" s="4"/>
      <c r="I7" s="7"/>
    </row>
    <row r="8" spans="1:9" s="9" customFormat="1" ht="16.8">
      <c r="A8" s="66" t="s">
        <v>119</v>
      </c>
      <c r="B8" s="131">
        <v>0</v>
      </c>
      <c r="C8" s="131">
        <v>45043833566</v>
      </c>
    </row>
    <row r="9" spans="1:9" s="9" customFormat="1" ht="17.399999999999999" thickBot="1">
      <c r="A9" s="66" t="s">
        <v>2</v>
      </c>
      <c r="B9" s="68">
        <f>SUM(B8:B8)</f>
        <v>0</v>
      </c>
      <c r="C9" s="68">
        <f>SUM(C8:C8)</f>
        <v>45043833566</v>
      </c>
    </row>
    <row r="10" spans="1:9" s="9" customFormat="1" ht="17.399999999999999" thickTop="1"/>
    <row r="11" spans="1:9" s="9" customFormat="1" ht="16.8"/>
    <row r="12" spans="1:9" s="9" customFormat="1" ht="16.8"/>
    <row r="13" spans="1:9" s="9" customFormat="1" ht="16.8"/>
    <row r="14" spans="1:9" s="9" customFormat="1" ht="16.8"/>
    <row r="15" spans="1:9" s="9" customFormat="1" ht="16.8"/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4516-2072-42A8-877E-37BB5BACA214}">
  <dimension ref="A1:K64"/>
  <sheetViews>
    <sheetView rightToLeft="1" zoomScale="90" zoomScaleNormal="90" workbookViewId="0">
      <selection activeCell="C14" sqref="C14"/>
    </sheetView>
  </sheetViews>
  <sheetFormatPr defaultRowHeight="14.4"/>
  <cols>
    <col min="1" max="1" width="76.6640625" customWidth="1"/>
    <col min="2" max="2" width="20.44140625" customWidth="1"/>
    <col min="3" max="3" width="22" customWidth="1"/>
    <col min="4" max="5" width="20.88671875" customWidth="1"/>
    <col min="6" max="6" width="16.109375" customWidth="1"/>
    <col min="7" max="7" width="22.44140625" customWidth="1"/>
    <col min="8" max="8" width="20.44140625" customWidth="1"/>
    <col min="9" max="9" width="22.33203125" customWidth="1"/>
    <col min="10" max="10" width="18.88671875" customWidth="1"/>
  </cols>
  <sheetData>
    <row r="1" spans="1:11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20.399999999999999">
      <c r="A2" s="100" t="s">
        <v>108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25.2">
      <c r="A4" s="101" t="s">
        <v>114</v>
      </c>
      <c r="B4" s="101"/>
      <c r="C4" s="101"/>
      <c r="D4" s="101"/>
      <c r="E4" s="101"/>
      <c r="F4" s="101"/>
      <c r="G4" s="101"/>
      <c r="H4" s="101"/>
      <c r="I4" s="101"/>
    </row>
    <row r="5" spans="1:11" ht="18" thickBot="1">
      <c r="A5" s="3"/>
      <c r="B5" s="116" t="s">
        <v>98</v>
      </c>
      <c r="C5" s="116"/>
      <c r="D5" s="116"/>
      <c r="E5" s="116"/>
      <c r="F5" s="116"/>
      <c r="G5" s="116" t="s">
        <v>118</v>
      </c>
      <c r="H5" s="116"/>
      <c r="I5" s="116"/>
      <c r="J5" s="116"/>
      <c r="K5" s="116"/>
    </row>
    <row r="6" spans="1:11" ht="15" customHeight="1">
      <c r="A6" s="108" t="s">
        <v>106</v>
      </c>
      <c r="B6" s="125" t="s">
        <v>16</v>
      </c>
      <c r="C6" s="125" t="s">
        <v>13</v>
      </c>
      <c r="D6" s="119" t="s">
        <v>14</v>
      </c>
      <c r="E6" s="119" t="s">
        <v>2</v>
      </c>
      <c r="F6" s="119"/>
      <c r="G6" s="119" t="s">
        <v>16</v>
      </c>
      <c r="H6" s="119" t="s">
        <v>13</v>
      </c>
      <c r="I6" s="119" t="s">
        <v>14</v>
      </c>
      <c r="J6" s="119" t="s">
        <v>2</v>
      </c>
      <c r="K6" s="119"/>
    </row>
    <row r="7" spans="1:11" ht="15.75" customHeight="1" thickBot="1">
      <c r="A7" s="110"/>
      <c r="B7" s="126"/>
      <c r="C7" s="126"/>
      <c r="D7" s="120"/>
      <c r="E7" s="116"/>
      <c r="F7" s="116"/>
      <c r="G7" s="120"/>
      <c r="H7" s="120"/>
      <c r="I7" s="120"/>
      <c r="J7" s="116"/>
      <c r="K7" s="116"/>
    </row>
    <row r="8" spans="1:11" ht="35.4" thickBot="1">
      <c r="A8" s="109"/>
      <c r="B8" s="39"/>
      <c r="C8" s="39"/>
      <c r="D8" s="39"/>
      <c r="E8" s="6" t="s">
        <v>6</v>
      </c>
      <c r="F8" s="6" t="s">
        <v>15</v>
      </c>
      <c r="G8" s="39"/>
      <c r="H8" s="39"/>
      <c r="I8" s="39"/>
      <c r="J8" s="6" t="s">
        <v>6</v>
      </c>
      <c r="K8" s="6" t="s">
        <v>15</v>
      </c>
    </row>
    <row r="9" spans="1:11" s="9" customFormat="1" ht="16.8">
      <c r="A9" s="66" t="s">
        <v>227</v>
      </c>
      <c r="B9" s="54"/>
      <c r="C9" s="66">
        <v>-212404626</v>
      </c>
      <c r="D9" s="66">
        <v>-175700357</v>
      </c>
      <c r="E9" s="66">
        <v>-388104983</v>
      </c>
      <c r="F9" s="67">
        <v>2.4840716139360976E-4</v>
      </c>
      <c r="H9" s="66">
        <v>0</v>
      </c>
      <c r="I9" s="66">
        <v>-193496279</v>
      </c>
      <c r="J9" s="66">
        <v>-193496279</v>
      </c>
      <c r="K9" s="67">
        <v>-4.659715330573559E-6</v>
      </c>
    </row>
    <row r="10" spans="1:11" s="9" customFormat="1" ht="16.8">
      <c r="A10" s="66" t="s">
        <v>228</v>
      </c>
      <c r="B10" s="55"/>
      <c r="C10" s="66">
        <v>3189211843</v>
      </c>
      <c r="D10" s="66">
        <v>1375367369</v>
      </c>
      <c r="E10" s="66">
        <v>4564579212</v>
      </c>
      <c r="F10" s="67">
        <v>-2.9215655935270488E-3</v>
      </c>
      <c r="G10" s="56"/>
      <c r="H10" s="66">
        <v>0</v>
      </c>
      <c r="I10" s="66">
        <v>1375367369</v>
      </c>
      <c r="J10" s="66">
        <v>1375367369</v>
      </c>
      <c r="K10" s="67">
        <v>3.3121155856955377E-5</v>
      </c>
    </row>
    <row r="11" spans="1:11" s="9" customFormat="1" ht="16.8">
      <c r="A11" s="66" t="s">
        <v>229</v>
      </c>
      <c r="B11" s="55"/>
      <c r="C11" s="66">
        <v>45224885</v>
      </c>
      <c r="D11" s="66">
        <v>18480000</v>
      </c>
      <c r="E11" s="66">
        <v>63704885</v>
      </c>
      <c r="F11" s="67">
        <v>-4.0774404717592487E-5</v>
      </c>
      <c r="G11" s="56"/>
      <c r="H11" s="66">
        <v>0</v>
      </c>
      <c r="I11" s="66">
        <v>18480000</v>
      </c>
      <c r="J11" s="66">
        <v>18480000</v>
      </c>
      <c r="K11" s="67">
        <v>4.4502943288640385E-7</v>
      </c>
    </row>
    <row r="12" spans="1:11" s="9" customFormat="1" ht="16.8">
      <c r="A12" s="66" t="s">
        <v>230</v>
      </c>
      <c r="C12" s="66">
        <v>168234</v>
      </c>
      <c r="D12" s="66">
        <v>105000</v>
      </c>
      <c r="E12" s="66">
        <v>273234</v>
      </c>
      <c r="F12" s="67">
        <v>-1.7488382089704212E-7</v>
      </c>
      <c r="H12" s="66">
        <v>0</v>
      </c>
      <c r="I12" s="66">
        <v>105000</v>
      </c>
      <c r="J12" s="66">
        <v>105000</v>
      </c>
      <c r="K12" s="67">
        <v>2.5285763232182038E-9</v>
      </c>
    </row>
    <row r="13" spans="1:11" s="9" customFormat="1" ht="16.8">
      <c r="A13" s="66" t="s">
        <v>231</v>
      </c>
      <c r="C13" s="66">
        <v>2024493340</v>
      </c>
      <c r="D13" s="66">
        <v>4041031310</v>
      </c>
      <c r="E13" s="66">
        <v>6065524650</v>
      </c>
      <c r="F13" s="67">
        <v>-3.8822479140121439E-3</v>
      </c>
      <c r="H13" s="66">
        <v>0</v>
      </c>
      <c r="I13" s="66">
        <v>4041031310</v>
      </c>
      <c r="J13" s="66">
        <v>4041031310</v>
      </c>
      <c r="K13" s="67">
        <v>9.7314819922375638E-5</v>
      </c>
    </row>
    <row r="14" spans="1:11" s="9" customFormat="1" ht="16.8">
      <c r="A14" s="66" t="s">
        <v>232</v>
      </c>
      <c r="C14" s="66">
        <v>1863853894</v>
      </c>
      <c r="D14" s="66">
        <v>0</v>
      </c>
      <c r="E14" s="66">
        <v>1863853894</v>
      </c>
      <c r="F14" s="67">
        <v>-1.1929624079600289E-3</v>
      </c>
      <c r="H14" s="66">
        <v>2062679786</v>
      </c>
      <c r="I14" s="66">
        <v>0</v>
      </c>
      <c r="J14" s="66">
        <v>2062679786</v>
      </c>
      <c r="K14" s="67">
        <v>4.9672793040575152E-5</v>
      </c>
    </row>
    <row r="15" spans="1:11" s="9" customFormat="1" ht="16.8">
      <c r="A15" s="66" t="s">
        <v>233</v>
      </c>
      <c r="C15" s="66">
        <v>107322759</v>
      </c>
      <c r="D15" s="66">
        <v>1718282292</v>
      </c>
      <c r="E15" s="66">
        <v>1825605051</v>
      </c>
      <c r="F15" s="67">
        <v>-1.1684811801160157E-3</v>
      </c>
      <c r="H15" s="66">
        <v>-41486360</v>
      </c>
      <c r="I15" s="66">
        <v>1718282292</v>
      </c>
      <c r="J15" s="66">
        <v>1676795932</v>
      </c>
      <c r="K15" s="67">
        <v>4.0380061833560011E-5</v>
      </c>
    </row>
    <row r="16" spans="1:11" s="9" customFormat="1" ht="16.8">
      <c r="A16" s="66" t="s">
        <v>234</v>
      </c>
      <c r="C16" s="66">
        <v>46019846</v>
      </c>
      <c r="D16" s="66">
        <v>63682100</v>
      </c>
      <c r="E16" s="66">
        <v>109701946</v>
      </c>
      <c r="F16" s="67">
        <v>-7.0214890812713595E-5</v>
      </c>
      <c r="H16" s="66">
        <v>65108650</v>
      </c>
      <c r="I16" s="66">
        <v>63682100</v>
      </c>
      <c r="J16" s="66">
        <v>128790750</v>
      </c>
      <c r="K16" s="67">
        <v>3.1014975342810938E-6</v>
      </c>
    </row>
    <row r="17" spans="1:11" s="9" customFormat="1" ht="16.8">
      <c r="A17" s="66" t="s">
        <v>235</v>
      </c>
      <c r="C17" s="66">
        <v>136766</v>
      </c>
      <c r="D17" s="66">
        <v>0</v>
      </c>
      <c r="E17" s="66">
        <v>136766</v>
      </c>
      <c r="F17" s="67">
        <v>-8.753727811621124E-8</v>
      </c>
      <c r="H17" s="66">
        <v>-262207</v>
      </c>
      <c r="I17" s="66">
        <v>-327893</v>
      </c>
      <c r="J17" s="66">
        <v>-590100</v>
      </c>
      <c r="K17" s="67">
        <v>-1.4210598936486305E-8</v>
      </c>
    </row>
    <row r="18" spans="1:11" s="9" customFormat="1" ht="16.8">
      <c r="A18" s="66" t="s">
        <v>236</v>
      </c>
      <c r="C18" s="66">
        <v>-110722776</v>
      </c>
      <c r="D18" s="66">
        <v>2511400000</v>
      </c>
      <c r="E18" s="66">
        <v>2400677224</v>
      </c>
      <c r="F18" s="67">
        <v>-1.5365569646296738E-3</v>
      </c>
      <c r="H18" s="66">
        <v>0</v>
      </c>
      <c r="I18" s="66">
        <v>2511400000</v>
      </c>
      <c r="J18" s="66">
        <v>2511400000</v>
      </c>
      <c r="K18" s="67">
        <v>6.0478729315525682E-5</v>
      </c>
    </row>
    <row r="19" spans="1:11" s="9" customFormat="1" ht="16.8">
      <c r="A19" s="66" t="s">
        <v>237</v>
      </c>
      <c r="C19" s="66">
        <v>-191139705</v>
      </c>
      <c r="D19" s="66">
        <v>5194570000</v>
      </c>
      <c r="E19" s="66">
        <v>5003430295</v>
      </c>
      <c r="F19" s="67">
        <v>-3.2024528703661135E-3</v>
      </c>
      <c r="H19" s="66">
        <v>0</v>
      </c>
      <c r="I19" s="66">
        <v>5194570000</v>
      </c>
      <c r="J19" s="66">
        <v>5194570000</v>
      </c>
      <c r="K19" s="67">
        <v>1.2509396867904367E-4</v>
      </c>
    </row>
    <row r="20" spans="1:11" s="9" customFormat="1" ht="16.8">
      <c r="A20" s="66" t="s">
        <v>238</v>
      </c>
      <c r="C20" s="66">
        <v>553279892</v>
      </c>
      <c r="D20" s="66">
        <v>0</v>
      </c>
      <c r="E20" s="66">
        <v>553279892</v>
      </c>
      <c r="F20" s="67">
        <v>-3.5412760322091249E-4</v>
      </c>
      <c r="H20" s="66">
        <v>623569064</v>
      </c>
      <c r="I20" s="66">
        <v>0</v>
      </c>
      <c r="J20" s="66">
        <v>623569064</v>
      </c>
      <c r="K20" s="67">
        <v>1.5016590201159397E-5</v>
      </c>
    </row>
    <row r="21" spans="1:11" s="9" customFormat="1" ht="16.8">
      <c r="A21" s="66" t="s">
        <v>239</v>
      </c>
      <c r="C21" s="66">
        <v>-224346998</v>
      </c>
      <c r="D21" s="66">
        <v>3001010000</v>
      </c>
      <c r="E21" s="66">
        <v>2776663002</v>
      </c>
      <c r="F21" s="67">
        <v>-1.7772072111567787E-3</v>
      </c>
      <c r="H21" s="66">
        <v>0</v>
      </c>
      <c r="I21" s="66">
        <v>3001010000</v>
      </c>
      <c r="J21" s="66">
        <v>3001010000</v>
      </c>
      <c r="K21" s="67">
        <v>7.226936030229582E-5</v>
      </c>
    </row>
    <row r="22" spans="1:11" s="9" customFormat="1" ht="16.8">
      <c r="A22" s="66" t="s">
        <v>240</v>
      </c>
      <c r="C22" s="66">
        <v>-2266448</v>
      </c>
      <c r="D22" s="66">
        <v>17884000</v>
      </c>
      <c r="E22" s="66">
        <v>15617552</v>
      </c>
      <c r="F22" s="67">
        <v>-9.9960369749673982E-6</v>
      </c>
      <c r="H22" s="66">
        <v>0</v>
      </c>
      <c r="I22" s="66">
        <v>17884000</v>
      </c>
      <c r="J22" s="66">
        <v>17884000</v>
      </c>
      <c r="K22" s="67">
        <v>4.3067675204223196E-7</v>
      </c>
    </row>
    <row r="23" spans="1:11" s="9" customFormat="1" ht="16.8">
      <c r="A23" s="66" t="s">
        <v>241</v>
      </c>
      <c r="C23" s="66">
        <v>2704141143</v>
      </c>
      <c r="D23" s="66">
        <v>0</v>
      </c>
      <c r="E23" s="66">
        <v>2704141143</v>
      </c>
      <c r="F23" s="67">
        <v>-1.7307894893488173E-3</v>
      </c>
      <c r="H23" s="66">
        <v>3004464205</v>
      </c>
      <c r="I23" s="66">
        <v>0</v>
      </c>
      <c r="J23" s="66">
        <v>3004464205</v>
      </c>
      <c r="K23" s="67">
        <v>7.2352543359234316E-5</v>
      </c>
    </row>
    <row r="24" spans="1:11" s="9" customFormat="1" ht="16.8">
      <c r="A24" s="66" t="s">
        <v>242</v>
      </c>
      <c r="C24" s="66">
        <v>5375672</v>
      </c>
      <c r="D24" s="66">
        <v>0</v>
      </c>
      <c r="E24" s="66">
        <v>5375672</v>
      </c>
      <c r="F24" s="67">
        <v>-3.440706717499448E-6</v>
      </c>
      <c r="H24" s="66">
        <v>14139271</v>
      </c>
      <c r="I24" s="66">
        <v>0</v>
      </c>
      <c r="J24" s="66">
        <v>14139271</v>
      </c>
      <c r="K24" s="67">
        <v>3.4049738931586453E-7</v>
      </c>
    </row>
    <row r="25" spans="1:11" s="9" customFormat="1" ht="16.8">
      <c r="A25" s="66" t="s">
        <v>243</v>
      </c>
      <c r="C25" s="66">
        <v>111106400</v>
      </c>
      <c r="D25" s="66">
        <v>0</v>
      </c>
      <c r="E25" s="66">
        <v>111106400</v>
      </c>
      <c r="F25" s="67">
        <v>-7.1113813647332027E-5</v>
      </c>
      <c r="H25" s="66">
        <v>122022400</v>
      </c>
      <c r="I25" s="66">
        <v>0</v>
      </c>
      <c r="J25" s="66">
        <v>122022400</v>
      </c>
      <c r="K25" s="67">
        <v>2.9385043004024853E-6</v>
      </c>
    </row>
    <row r="26" spans="1:11" s="9" customFormat="1" ht="16.8">
      <c r="A26" s="66" t="s">
        <v>244</v>
      </c>
      <c r="C26" s="66">
        <v>206851674</v>
      </c>
      <c r="D26" s="66">
        <v>0</v>
      </c>
      <c r="E26" s="66">
        <v>206851674</v>
      </c>
      <c r="F26" s="67">
        <v>-1.3239571615563709E-4</v>
      </c>
      <c r="H26" s="66">
        <v>206851674</v>
      </c>
      <c r="I26" s="66">
        <v>0</v>
      </c>
      <c r="J26" s="66">
        <v>206851674</v>
      </c>
      <c r="K26" s="67">
        <v>4.9813356694709568E-6</v>
      </c>
    </row>
    <row r="27" spans="1:11" s="9" customFormat="1" ht="16.8">
      <c r="A27" s="66" t="s">
        <v>245</v>
      </c>
      <c r="C27" s="66">
        <v>97723</v>
      </c>
      <c r="D27" s="66">
        <v>0</v>
      </c>
      <c r="E27" s="66">
        <v>97723</v>
      </c>
      <c r="F27" s="67">
        <v>-6.254774892407844E-8</v>
      </c>
      <c r="H27" s="66">
        <v>97723</v>
      </c>
      <c r="I27" s="66">
        <v>0</v>
      </c>
      <c r="J27" s="66">
        <v>97723</v>
      </c>
      <c r="K27" s="67">
        <v>2.3533339431795478E-9</v>
      </c>
    </row>
    <row r="28" spans="1:11" s="9" customFormat="1" ht="16.8">
      <c r="A28" s="66" t="s">
        <v>246</v>
      </c>
      <c r="C28" s="66">
        <v>0</v>
      </c>
      <c r="D28" s="66">
        <v>0</v>
      </c>
      <c r="E28" s="66">
        <v>0</v>
      </c>
      <c r="F28" s="67">
        <v>0</v>
      </c>
      <c r="H28" s="66">
        <v>-2064558280</v>
      </c>
      <c r="I28" s="66">
        <v>0</v>
      </c>
      <c r="J28" s="66">
        <v>-2064558280</v>
      </c>
      <c r="K28" s="67">
        <v>-4.9718030330591419E-5</v>
      </c>
    </row>
    <row r="29" spans="1:11" s="9" customFormat="1" ht="16.8">
      <c r="A29" s="66" t="s">
        <v>247</v>
      </c>
      <c r="C29" s="66">
        <v>0</v>
      </c>
      <c r="D29" s="66">
        <v>0</v>
      </c>
      <c r="E29" s="66">
        <v>0</v>
      </c>
      <c r="F29" s="67">
        <v>0</v>
      </c>
      <c r="H29" s="66">
        <v>0</v>
      </c>
      <c r="I29" s="66">
        <v>7578272605</v>
      </c>
      <c r="J29" s="66">
        <v>7578272605</v>
      </c>
      <c r="K29" s="67">
        <v>1.8249753028472515E-4</v>
      </c>
    </row>
    <row r="30" spans="1:11" s="9" customFormat="1" ht="16.8">
      <c r="A30" s="66" t="s">
        <v>248</v>
      </c>
      <c r="C30" s="66">
        <v>0</v>
      </c>
      <c r="D30" s="66">
        <v>0</v>
      </c>
      <c r="E30" s="66">
        <v>0</v>
      </c>
      <c r="F30" s="67">
        <v>0</v>
      </c>
      <c r="H30" s="66">
        <v>0</v>
      </c>
      <c r="I30" s="66">
        <v>3151707840</v>
      </c>
      <c r="J30" s="66">
        <v>3151707840</v>
      </c>
      <c r="K30" s="67">
        <v>7.589841735166844E-5</v>
      </c>
    </row>
    <row r="31" spans="1:11" s="9" customFormat="1" ht="16.8">
      <c r="A31" s="66" t="s">
        <v>249</v>
      </c>
      <c r="C31" s="66">
        <v>0</v>
      </c>
      <c r="D31" s="66">
        <v>0</v>
      </c>
      <c r="E31" s="66">
        <v>0</v>
      </c>
      <c r="F31" s="67">
        <v>0</v>
      </c>
      <c r="H31" s="66">
        <v>0</v>
      </c>
      <c r="I31" s="66">
        <v>19605393322</v>
      </c>
      <c r="J31" s="66">
        <v>19605393322</v>
      </c>
      <c r="K31" s="67">
        <v>4.7213079391799511E-4</v>
      </c>
    </row>
    <row r="32" spans="1:11" s="9" customFormat="1" ht="16.8">
      <c r="A32" s="66" t="s">
        <v>250</v>
      </c>
      <c r="C32" s="66">
        <v>0</v>
      </c>
      <c r="D32" s="66">
        <v>0</v>
      </c>
      <c r="E32" s="66">
        <v>0</v>
      </c>
      <c r="F32" s="67">
        <v>0</v>
      </c>
      <c r="H32" s="66">
        <v>0</v>
      </c>
      <c r="I32" s="66">
        <v>23532008318</v>
      </c>
      <c r="J32" s="66">
        <v>23532008318</v>
      </c>
      <c r="K32" s="67">
        <v>5.6669027686351075E-4</v>
      </c>
    </row>
    <row r="33" spans="1:11" s="9" customFormat="1" ht="16.8">
      <c r="A33" s="66" t="s">
        <v>251</v>
      </c>
      <c r="C33" s="66">
        <v>0</v>
      </c>
      <c r="D33" s="66">
        <v>0</v>
      </c>
      <c r="E33" s="66">
        <v>0</v>
      </c>
      <c r="F33" s="67">
        <v>0</v>
      </c>
      <c r="H33" s="66">
        <v>0</v>
      </c>
      <c r="I33" s="66">
        <v>13856510304</v>
      </c>
      <c r="J33" s="66">
        <v>13856510304</v>
      </c>
      <c r="K33" s="67">
        <v>3.3368803692498548E-4</v>
      </c>
    </row>
    <row r="34" spans="1:11" s="9" customFormat="1" ht="16.8">
      <c r="A34" s="66" t="s">
        <v>252</v>
      </c>
      <c r="C34" s="66">
        <v>0</v>
      </c>
      <c r="D34" s="66">
        <v>0</v>
      </c>
      <c r="E34" s="66">
        <v>0</v>
      </c>
      <c r="F34" s="67">
        <v>0</v>
      </c>
      <c r="H34" s="66">
        <v>0</v>
      </c>
      <c r="I34" s="66">
        <v>4145722360</v>
      </c>
      <c r="J34" s="66">
        <v>4145722360</v>
      </c>
      <c r="K34" s="67">
        <v>9.9835956210783753E-5</v>
      </c>
    </row>
    <row r="35" spans="1:11" s="9" customFormat="1" ht="16.8">
      <c r="A35" s="66" t="s">
        <v>253</v>
      </c>
      <c r="C35" s="66">
        <v>0</v>
      </c>
      <c r="D35" s="66">
        <v>0</v>
      </c>
      <c r="E35" s="66">
        <v>0</v>
      </c>
      <c r="F35" s="67">
        <v>0</v>
      </c>
      <c r="H35" s="66">
        <v>0</v>
      </c>
      <c r="I35" s="66">
        <v>1499527013</v>
      </c>
      <c r="J35" s="66">
        <v>1499527013</v>
      </c>
      <c r="K35" s="67">
        <v>3.6111128581884913E-5</v>
      </c>
    </row>
    <row r="36" spans="1:11" s="9" customFormat="1" ht="16.8">
      <c r="A36" s="66" t="s">
        <v>254</v>
      </c>
      <c r="C36" s="66">
        <v>0</v>
      </c>
      <c r="D36" s="66">
        <v>0</v>
      </c>
      <c r="E36" s="66">
        <v>0</v>
      </c>
      <c r="F36" s="67">
        <v>0</v>
      </c>
      <c r="H36" s="66">
        <v>0</v>
      </c>
      <c r="I36" s="66">
        <v>593643600</v>
      </c>
      <c r="J36" s="66">
        <v>593643600</v>
      </c>
      <c r="K36" s="67">
        <v>1.4295934775143029E-5</v>
      </c>
    </row>
    <row r="37" spans="1:11" s="9" customFormat="1" ht="16.8">
      <c r="A37" s="66" t="s">
        <v>255</v>
      </c>
      <c r="C37" s="66">
        <v>0</v>
      </c>
      <c r="D37" s="66">
        <v>0</v>
      </c>
      <c r="E37" s="66">
        <v>0</v>
      </c>
      <c r="F37" s="67">
        <v>0</v>
      </c>
      <c r="H37" s="66">
        <v>0</v>
      </c>
      <c r="I37" s="66">
        <v>7776693272</v>
      </c>
      <c r="J37" s="66">
        <v>7776693272</v>
      </c>
      <c r="K37" s="67">
        <v>1.8727583314770955E-4</v>
      </c>
    </row>
    <row r="38" spans="1:11" s="9" customFormat="1" ht="16.8">
      <c r="A38" s="66" t="s">
        <v>256</v>
      </c>
      <c r="C38" s="66">
        <v>0</v>
      </c>
      <c r="D38" s="66">
        <v>0</v>
      </c>
      <c r="E38" s="66">
        <v>0</v>
      </c>
      <c r="F38" s="67">
        <v>0</v>
      </c>
      <c r="H38" s="66">
        <v>0</v>
      </c>
      <c r="I38" s="66">
        <v>549518281</v>
      </c>
      <c r="J38" s="66">
        <v>549518281</v>
      </c>
      <c r="K38" s="67">
        <v>1.3233322995353979E-5</v>
      </c>
    </row>
    <row r="39" spans="1:11" s="9" customFormat="1" ht="16.8">
      <c r="A39" s="66" t="s">
        <v>257</v>
      </c>
      <c r="C39" s="66">
        <v>0</v>
      </c>
      <c r="D39" s="66">
        <v>0</v>
      </c>
      <c r="E39" s="66">
        <v>0</v>
      </c>
      <c r="F39" s="67">
        <v>0</v>
      </c>
      <c r="H39" s="66">
        <v>-75324662880</v>
      </c>
      <c r="I39" s="66">
        <v>0</v>
      </c>
      <c r="J39" s="66">
        <v>-75324662880</v>
      </c>
      <c r="K39" s="67">
        <v>-1.8139443725024868E-3</v>
      </c>
    </row>
    <row r="40" spans="1:11" s="9" customFormat="1" ht="16.8">
      <c r="A40" s="66" t="s">
        <v>258</v>
      </c>
      <c r="C40" s="66">
        <v>0</v>
      </c>
      <c r="D40" s="66">
        <v>0</v>
      </c>
      <c r="E40" s="66">
        <v>0</v>
      </c>
      <c r="F40" s="67">
        <v>0</v>
      </c>
      <c r="H40" s="66">
        <v>0</v>
      </c>
      <c r="I40" s="66">
        <v>1862531810</v>
      </c>
      <c r="J40" s="66">
        <v>1862531810</v>
      </c>
      <c r="K40" s="67">
        <v>4.4852893676254726E-5</v>
      </c>
    </row>
    <row r="41" spans="1:11" s="9" customFormat="1" ht="16.8">
      <c r="A41" s="66" t="s">
        <v>259</v>
      </c>
      <c r="C41" s="66">
        <v>0</v>
      </c>
      <c r="D41" s="66">
        <v>0</v>
      </c>
      <c r="E41" s="66">
        <v>0</v>
      </c>
      <c r="F41" s="67">
        <v>0</v>
      </c>
      <c r="H41" s="66">
        <v>-10278847160</v>
      </c>
      <c r="I41" s="66">
        <v>0</v>
      </c>
      <c r="J41" s="66">
        <v>-10278847160</v>
      </c>
      <c r="K41" s="67">
        <v>-2.4753190055956832E-4</v>
      </c>
    </row>
    <row r="42" spans="1:11" s="9" customFormat="1" ht="16.8">
      <c r="A42" s="66" t="s">
        <v>260</v>
      </c>
      <c r="C42" s="66">
        <v>0</v>
      </c>
      <c r="D42" s="66">
        <v>0</v>
      </c>
      <c r="E42" s="66">
        <v>0</v>
      </c>
      <c r="F42" s="67">
        <v>0</v>
      </c>
      <c r="H42" s="66">
        <v>0</v>
      </c>
      <c r="I42" s="66">
        <v>509514108</v>
      </c>
      <c r="J42" s="66">
        <v>509514108</v>
      </c>
      <c r="K42" s="67">
        <v>1.2269955331756598E-5</v>
      </c>
    </row>
    <row r="43" spans="1:11" s="9" customFormat="1" ht="16.8">
      <c r="A43" s="66" t="s">
        <v>261</v>
      </c>
      <c r="C43" s="66">
        <v>0</v>
      </c>
      <c r="D43" s="66">
        <v>0</v>
      </c>
      <c r="E43" s="66">
        <v>0</v>
      </c>
      <c r="F43" s="67">
        <v>0</v>
      </c>
      <c r="H43" s="66">
        <v>-212322340049</v>
      </c>
      <c r="I43" s="66">
        <v>0</v>
      </c>
      <c r="J43" s="66">
        <v>-212322340049</v>
      </c>
      <c r="K43" s="67">
        <v>-5.1130784946493866E-3</v>
      </c>
    </row>
    <row r="44" spans="1:11" s="9" customFormat="1" ht="16.8">
      <c r="A44" s="66" t="s">
        <v>262</v>
      </c>
      <c r="C44" s="66">
        <v>0</v>
      </c>
      <c r="D44" s="66">
        <v>0</v>
      </c>
      <c r="E44" s="66">
        <v>0</v>
      </c>
      <c r="F44" s="67">
        <v>0</v>
      </c>
      <c r="H44" s="66">
        <v>-24198029000</v>
      </c>
      <c r="I44" s="66">
        <v>0</v>
      </c>
      <c r="J44" s="66">
        <v>-24198029000</v>
      </c>
      <c r="K44" s="67">
        <v>-5.8272917331378545E-4</v>
      </c>
    </row>
    <row r="45" spans="1:11" s="9" customFormat="1" ht="16.8">
      <c r="A45" s="66" t="s">
        <v>263</v>
      </c>
      <c r="C45" s="66">
        <v>0</v>
      </c>
      <c r="D45" s="66">
        <v>0</v>
      </c>
      <c r="E45" s="66">
        <v>0</v>
      </c>
      <c r="F45" s="67">
        <v>0</v>
      </c>
      <c r="H45" s="66">
        <v>-33647101810</v>
      </c>
      <c r="I45" s="66">
        <v>0</v>
      </c>
      <c r="J45" s="66">
        <v>-33647101810</v>
      </c>
      <c r="K45" s="67">
        <v>-8.1027871411122252E-4</v>
      </c>
    </row>
    <row r="46" spans="1:11" s="9" customFormat="1" ht="16.8">
      <c r="A46" s="66" t="s">
        <v>264</v>
      </c>
      <c r="C46" s="66">
        <v>0</v>
      </c>
      <c r="D46" s="66">
        <v>0</v>
      </c>
      <c r="E46" s="66">
        <v>0</v>
      </c>
      <c r="F46" s="67">
        <v>0</v>
      </c>
      <c r="H46" s="66">
        <v>0</v>
      </c>
      <c r="I46" s="66">
        <v>2311518575</v>
      </c>
      <c r="J46" s="66">
        <v>2311518575</v>
      </c>
      <c r="K46" s="67">
        <v>5.5665248946896019E-5</v>
      </c>
    </row>
    <row r="47" spans="1:11" s="9" customFormat="1" ht="16.8">
      <c r="A47" s="66" t="s">
        <v>265</v>
      </c>
      <c r="C47" s="66">
        <v>0</v>
      </c>
      <c r="D47" s="66">
        <v>0</v>
      </c>
      <c r="E47" s="66">
        <v>0</v>
      </c>
      <c r="F47" s="67">
        <v>0</v>
      </c>
      <c r="H47" s="66">
        <v>0</v>
      </c>
      <c r="I47" s="66">
        <v>2375461701</v>
      </c>
      <c r="J47" s="66">
        <v>2375461701</v>
      </c>
      <c r="K47" s="67">
        <v>5.7205106798668954E-5</v>
      </c>
    </row>
    <row r="48" spans="1:11" s="9" customFormat="1" ht="16.8">
      <c r="A48" s="66" t="s">
        <v>266</v>
      </c>
      <c r="C48" s="66">
        <v>0</v>
      </c>
      <c r="D48" s="66">
        <v>0</v>
      </c>
      <c r="E48" s="66">
        <v>0</v>
      </c>
      <c r="F48" s="67">
        <v>0</v>
      </c>
      <c r="H48" s="66">
        <v>0</v>
      </c>
      <c r="I48" s="66">
        <v>67925964781</v>
      </c>
      <c r="J48" s="66">
        <v>67925964781</v>
      </c>
      <c r="K48" s="67">
        <v>1.6357712978760969E-3</v>
      </c>
    </row>
    <row r="49" spans="1:11" s="9" customFormat="1" ht="16.8">
      <c r="A49" s="66" t="s">
        <v>267</v>
      </c>
      <c r="C49" s="66">
        <v>0</v>
      </c>
      <c r="D49" s="66">
        <v>0</v>
      </c>
      <c r="E49" s="66">
        <v>0</v>
      </c>
      <c r="F49" s="67">
        <v>0</v>
      </c>
      <c r="H49" s="66">
        <v>0</v>
      </c>
      <c r="I49" s="66">
        <v>2560275398</v>
      </c>
      <c r="J49" s="66">
        <v>2560275398</v>
      </c>
      <c r="K49" s="67">
        <v>6.165573097429393E-5</v>
      </c>
    </row>
    <row r="50" spans="1:11" s="9" customFormat="1" ht="16.8">
      <c r="A50" s="66" t="s">
        <v>268</v>
      </c>
      <c r="C50" s="66">
        <v>0</v>
      </c>
      <c r="D50" s="66">
        <v>0</v>
      </c>
      <c r="E50" s="66">
        <v>0</v>
      </c>
      <c r="F50" s="67">
        <v>0</v>
      </c>
      <c r="H50" s="66">
        <v>-46016896368</v>
      </c>
      <c r="I50" s="66">
        <v>0</v>
      </c>
      <c r="J50" s="66">
        <v>-46016896368</v>
      </c>
      <c r="K50" s="67">
        <v>-1.1081641392772434E-3</v>
      </c>
    </row>
    <row r="51" spans="1:11" s="9" customFormat="1" ht="16.8">
      <c r="A51" s="66" t="s">
        <v>269</v>
      </c>
      <c r="C51" s="66">
        <v>0</v>
      </c>
      <c r="D51" s="66">
        <v>0</v>
      </c>
      <c r="E51" s="66">
        <v>0</v>
      </c>
      <c r="F51" s="67">
        <v>0</v>
      </c>
      <c r="H51" s="66">
        <v>-24424589730</v>
      </c>
      <c r="I51" s="66">
        <v>0</v>
      </c>
      <c r="J51" s="66">
        <v>-24424589730</v>
      </c>
      <c r="K51" s="67">
        <v>-5.8818513614853805E-4</v>
      </c>
    </row>
    <row r="52" spans="1:11" s="9" customFormat="1" ht="16.8">
      <c r="A52" s="66" t="s">
        <v>270</v>
      </c>
      <c r="C52" s="66">
        <v>0</v>
      </c>
      <c r="D52" s="66">
        <v>0</v>
      </c>
      <c r="E52" s="66">
        <v>0</v>
      </c>
      <c r="F52" s="67">
        <v>0</v>
      </c>
      <c r="H52" s="66">
        <v>0</v>
      </c>
      <c r="I52" s="66">
        <v>771158934</v>
      </c>
      <c r="J52" s="66">
        <v>771158934</v>
      </c>
      <c r="K52" s="67">
        <v>1.8570802113815137E-5</v>
      </c>
    </row>
    <row r="53" spans="1:11" s="9" customFormat="1" ht="16.8">
      <c r="A53" s="66" t="s">
        <v>271</v>
      </c>
      <c r="C53" s="66">
        <v>0</v>
      </c>
      <c r="D53" s="66">
        <v>0</v>
      </c>
      <c r="E53" s="66">
        <v>0</v>
      </c>
      <c r="F53" s="67">
        <v>0</v>
      </c>
      <c r="H53" s="66">
        <v>-39565112862</v>
      </c>
      <c r="I53" s="66">
        <v>0</v>
      </c>
      <c r="J53" s="66">
        <v>-39565112862</v>
      </c>
      <c r="K53" s="67">
        <v>-9.527943581743736E-4</v>
      </c>
    </row>
    <row r="54" spans="1:11" s="9" customFormat="1" ht="16.8">
      <c r="A54" s="66" t="s">
        <v>272</v>
      </c>
      <c r="C54" s="66">
        <v>0</v>
      </c>
      <c r="D54" s="66">
        <v>0</v>
      </c>
      <c r="E54" s="66">
        <v>0</v>
      </c>
      <c r="F54" s="67">
        <v>0</v>
      </c>
      <c r="H54" s="66">
        <v>-12677676500</v>
      </c>
      <c r="I54" s="66">
        <v>0</v>
      </c>
      <c r="J54" s="66">
        <v>-12677676500</v>
      </c>
      <c r="K54" s="67">
        <v>-3.0529973934590311E-4</v>
      </c>
    </row>
    <row r="55" spans="1:11" s="9" customFormat="1" ht="16.8">
      <c r="A55" s="66" t="s">
        <v>273</v>
      </c>
      <c r="C55" s="66">
        <v>0</v>
      </c>
      <c r="D55" s="66">
        <v>0</v>
      </c>
      <c r="E55" s="66">
        <v>0</v>
      </c>
      <c r="F55" s="67">
        <v>0</v>
      </c>
      <c r="H55" s="66">
        <v>0</v>
      </c>
      <c r="I55" s="66">
        <v>6922358</v>
      </c>
      <c r="J55" s="66">
        <v>6922358</v>
      </c>
      <c r="K55" s="67">
        <v>1.6670200513942969E-7</v>
      </c>
    </row>
    <row r="56" spans="1:11" s="9" customFormat="1" ht="16.8">
      <c r="A56" s="66" t="s">
        <v>274</v>
      </c>
      <c r="C56" s="66">
        <v>0</v>
      </c>
      <c r="D56" s="66">
        <v>0</v>
      </c>
      <c r="E56" s="66">
        <v>0</v>
      </c>
      <c r="F56" s="67">
        <v>0</v>
      </c>
      <c r="H56" s="66">
        <v>0</v>
      </c>
      <c r="I56" s="66">
        <v>-830936456</v>
      </c>
      <c r="J56" s="66">
        <v>-830936456</v>
      </c>
      <c r="K56" s="67">
        <v>-2.0010345226099474E-5</v>
      </c>
    </row>
    <row r="57" spans="1:11" s="9" customFormat="1" ht="16.8">
      <c r="A57" s="66" t="s">
        <v>275</v>
      </c>
      <c r="C57" s="66">
        <v>0</v>
      </c>
      <c r="D57" s="66">
        <v>0</v>
      </c>
      <c r="E57" s="66">
        <v>0</v>
      </c>
      <c r="F57" s="67">
        <v>0</v>
      </c>
      <c r="H57" s="66">
        <v>-12413874440</v>
      </c>
      <c r="I57" s="66">
        <v>0</v>
      </c>
      <c r="J57" s="66">
        <v>-12413874440</v>
      </c>
      <c r="K57" s="67">
        <v>-2.9894694274654892E-4</v>
      </c>
    </row>
    <row r="58" spans="1:11" s="9" customFormat="1" ht="16.8">
      <c r="A58" s="66" t="s">
        <v>276</v>
      </c>
      <c r="C58" s="66">
        <v>0</v>
      </c>
      <c r="D58" s="66">
        <v>0</v>
      </c>
      <c r="E58" s="66">
        <v>0</v>
      </c>
      <c r="F58" s="67">
        <v>0</v>
      </c>
      <c r="H58" s="66">
        <v>0</v>
      </c>
      <c r="I58" s="66">
        <v>168628568</v>
      </c>
      <c r="J58" s="66">
        <v>168628568</v>
      </c>
      <c r="K58" s="67">
        <v>4.0608590901237227E-6</v>
      </c>
    </row>
    <row r="59" spans="1:11" s="9" customFormat="1" ht="16.8">
      <c r="A59" s="66" t="s">
        <v>277</v>
      </c>
      <c r="C59" s="66">
        <v>0</v>
      </c>
      <c r="D59" s="66">
        <v>0</v>
      </c>
      <c r="E59" s="66">
        <v>0</v>
      </c>
      <c r="F59" s="67">
        <v>0</v>
      </c>
      <c r="H59" s="66">
        <v>0</v>
      </c>
      <c r="I59" s="66">
        <v>-2601560000</v>
      </c>
      <c r="J59" s="66">
        <v>-2601560000</v>
      </c>
      <c r="K59" s="67">
        <v>-6.2649933518395712E-5</v>
      </c>
    </row>
    <row r="60" spans="1:11" s="9" customFormat="1" ht="16.8">
      <c r="A60" s="66" t="s">
        <v>278</v>
      </c>
      <c r="C60" s="66">
        <v>0</v>
      </c>
      <c r="D60" s="66">
        <v>0</v>
      </c>
      <c r="E60" s="66">
        <v>0</v>
      </c>
      <c r="F60" s="67">
        <v>0</v>
      </c>
      <c r="H60" s="66">
        <v>-374594000</v>
      </c>
      <c r="I60" s="66">
        <v>0</v>
      </c>
      <c r="J60" s="66">
        <v>-374594000</v>
      </c>
      <c r="K60" s="67">
        <v>-9.020852563996189E-6</v>
      </c>
    </row>
    <row r="61" spans="1:11" s="9" customFormat="1" ht="16.8">
      <c r="A61" s="66" t="s">
        <v>279</v>
      </c>
      <c r="C61" s="66">
        <v>0</v>
      </c>
      <c r="D61" s="66">
        <v>0</v>
      </c>
      <c r="E61" s="66">
        <v>0</v>
      </c>
      <c r="F61" s="67">
        <v>0</v>
      </c>
      <c r="H61" s="66">
        <v>-3346268000</v>
      </c>
      <c r="I61" s="66">
        <v>0</v>
      </c>
      <c r="J61" s="66">
        <v>-3346268000</v>
      </c>
      <c r="K61" s="67">
        <v>-8.0583752723264115E-5</v>
      </c>
    </row>
    <row r="62" spans="1:11" s="9" customFormat="1" ht="16.8">
      <c r="A62" s="66" t="s">
        <v>280</v>
      </c>
      <c r="C62" s="66">
        <v>0</v>
      </c>
      <c r="D62" s="66">
        <v>0</v>
      </c>
      <c r="E62" s="66">
        <v>0</v>
      </c>
      <c r="F62" s="67">
        <v>0</v>
      </c>
      <c r="H62" s="66">
        <v>43809490</v>
      </c>
      <c r="I62" s="66">
        <v>0</v>
      </c>
      <c r="J62" s="66">
        <v>43809490</v>
      </c>
      <c r="K62" s="67">
        <v>1.0550060871072825E-6</v>
      </c>
    </row>
    <row r="63" spans="1:11" s="9" customFormat="1" ht="17.399999999999999" thickBot="1">
      <c r="A63" s="66" t="s">
        <v>2</v>
      </c>
      <c r="B63" s="68">
        <f t="shared" ref="B63:K63" si="0">SUM(B9:B62)</f>
        <v>0</v>
      </c>
      <c r="C63" s="68">
        <f t="shared" si="0"/>
        <v>10116403518</v>
      </c>
      <c r="D63" s="68">
        <f t="shared" si="0"/>
        <v>17766111714</v>
      </c>
      <c r="E63" s="68">
        <f t="shared" si="0"/>
        <v>27882515232</v>
      </c>
      <c r="F63" s="70">
        <f t="shared" si="0"/>
        <v>-1.7846244610817606E-2</v>
      </c>
      <c r="G63" s="68">
        <f t="shared" si="0"/>
        <v>0</v>
      </c>
      <c r="H63" s="68">
        <f t="shared" si="0"/>
        <v>-490553557383</v>
      </c>
      <c r="I63" s="68">
        <f t="shared" si="0"/>
        <v>175096464591</v>
      </c>
      <c r="J63" s="68">
        <f t="shared" si="0"/>
        <v>-315457092792</v>
      </c>
      <c r="K63" s="70">
        <f t="shared" si="0"/>
        <v>-7.5967365316676116E-3</v>
      </c>
    </row>
    <row r="64" spans="1:11" ht="15" thickTop="1"/>
  </sheetData>
  <mergeCells count="15">
    <mergeCell ref="G6:G7"/>
    <mergeCell ref="H6:H7"/>
    <mergeCell ref="I6:I7"/>
    <mergeCell ref="J6:K7"/>
    <mergeCell ref="A6:A8"/>
    <mergeCell ref="B6:B7"/>
    <mergeCell ref="C6:C7"/>
    <mergeCell ref="D6:D7"/>
    <mergeCell ref="E6:F7"/>
    <mergeCell ref="A1:K1"/>
    <mergeCell ref="B5:F5"/>
    <mergeCell ref="G5:K5"/>
    <mergeCell ref="A4:I4"/>
    <mergeCell ref="A3:K3"/>
    <mergeCell ref="A2:K2"/>
  </mergeCells>
  <conditionalFormatting sqref="A5:C5 I8:I11 I4">
    <cfRule type="cellIs" dxfId="0" priority="1" operator="equal">
      <formula>-3000000000000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"/>
  <sheetViews>
    <sheetView rightToLeft="1" zoomScaleNormal="100" zoomScaleSheetLayoutView="98" workbookViewId="0">
      <selection activeCell="K27" sqref="K27"/>
    </sheetView>
  </sheetViews>
  <sheetFormatPr defaultColWidth="9.109375" defaultRowHeight="13.8"/>
  <cols>
    <col min="1" max="1" width="23.33203125" style="22" customWidth="1"/>
    <col min="2" max="2" width="14.33203125" style="22" customWidth="1"/>
    <col min="3" max="3" width="21.109375" style="22" customWidth="1"/>
    <col min="4" max="4" width="22.33203125" style="22" customWidth="1"/>
    <col min="5" max="6" width="17.5546875" style="22" customWidth="1"/>
    <col min="7" max="7" width="16" style="22" customWidth="1"/>
    <col min="8" max="8" width="19.44140625" style="22" customWidth="1"/>
    <col min="9" max="9" width="17.5546875" style="22" customWidth="1"/>
    <col min="10" max="10" width="16.109375" style="22" customWidth="1"/>
    <col min="11" max="16384" width="9.109375" style="22"/>
  </cols>
  <sheetData>
    <row r="1" spans="1:13" ht="20.399999999999999">
      <c r="A1" s="127" t="s">
        <v>116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3" ht="20.399999999999999">
      <c r="A2" s="127" t="s">
        <v>69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3" ht="20.399999999999999">
      <c r="A3" s="127" t="s">
        <v>117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3" ht="25.2">
      <c r="A4" s="101" t="s">
        <v>12</v>
      </c>
      <c r="B4" s="101"/>
      <c r="C4" s="101"/>
      <c r="D4" s="101"/>
      <c r="E4" s="101"/>
      <c r="F4" s="101"/>
      <c r="G4" s="101"/>
      <c r="H4" s="101"/>
      <c r="I4" s="101"/>
      <c r="J4" s="101"/>
      <c r="K4" s="24"/>
      <c r="L4" s="24"/>
      <c r="M4" s="24"/>
    </row>
    <row r="5" spans="1:13" ht="16.5" customHeight="1" thickBot="1">
      <c r="A5" s="5"/>
      <c r="B5" s="112" t="s">
        <v>50</v>
      </c>
      <c r="C5" s="112"/>
      <c r="D5" s="112"/>
      <c r="E5" s="116" t="s">
        <v>98</v>
      </c>
      <c r="F5" s="116"/>
      <c r="G5" s="116"/>
      <c r="H5" s="116" t="s">
        <v>118</v>
      </c>
      <c r="I5" s="116"/>
      <c r="J5" s="116"/>
      <c r="K5" s="4"/>
      <c r="L5" s="4"/>
      <c r="M5" s="4"/>
    </row>
    <row r="6" spans="1:13" ht="47.25" customHeight="1" thickBot="1">
      <c r="A6" s="50" t="s">
        <v>36</v>
      </c>
      <c r="B6" s="65" t="s">
        <v>44</v>
      </c>
      <c r="C6" s="65" t="s">
        <v>49</v>
      </c>
      <c r="D6" s="65" t="s">
        <v>45</v>
      </c>
      <c r="E6" s="65" t="s">
        <v>46</v>
      </c>
      <c r="F6" s="65" t="s">
        <v>47</v>
      </c>
      <c r="G6" s="65" t="s">
        <v>48</v>
      </c>
      <c r="H6" s="65" t="s">
        <v>46</v>
      </c>
      <c r="I6" s="65" t="s">
        <v>47</v>
      </c>
      <c r="J6" s="65" t="s">
        <v>48</v>
      </c>
    </row>
    <row r="7" spans="1:13" s="5" customFormat="1" ht="16.2">
      <c r="A7" s="66" t="s">
        <v>154</v>
      </c>
      <c r="B7" s="66" t="s">
        <v>187</v>
      </c>
      <c r="C7" s="66">
        <v>25225537</v>
      </c>
      <c r="D7" s="66">
        <v>380</v>
      </c>
      <c r="H7" s="66">
        <v>9585704060</v>
      </c>
      <c r="I7" s="66">
        <v>0</v>
      </c>
      <c r="J7" s="66">
        <v>9585704060</v>
      </c>
    </row>
    <row r="8" spans="1:13" s="5" customFormat="1" ht="16.2">
      <c r="A8" s="66" t="s">
        <v>163</v>
      </c>
      <c r="B8" s="66" t="s">
        <v>188</v>
      </c>
      <c r="C8" s="66">
        <v>25061305</v>
      </c>
      <c r="D8" s="66">
        <v>40</v>
      </c>
      <c r="H8" s="66">
        <v>1002452200</v>
      </c>
      <c r="I8" s="66">
        <v>-5462955</v>
      </c>
      <c r="J8" s="66">
        <v>996989245</v>
      </c>
    </row>
    <row r="9" spans="1:13" s="5" customFormat="1" ht="16.8" thickBot="1">
      <c r="A9" s="66" t="s">
        <v>2</v>
      </c>
      <c r="B9" s="68">
        <f t="shared" ref="B9:J9" si="0">SUM(B7:B8)</f>
        <v>0</v>
      </c>
      <c r="C9" s="68">
        <f t="shared" si="0"/>
        <v>50286842</v>
      </c>
      <c r="D9" s="68">
        <f t="shared" si="0"/>
        <v>420</v>
      </c>
      <c r="E9" s="68">
        <f t="shared" si="0"/>
        <v>0</v>
      </c>
      <c r="F9" s="68">
        <f t="shared" si="0"/>
        <v>0</v>
      </c>
      <c r="G9" s="68">
        <f t="shared" si="0"/>
        <v>0</v>
      </c>
      <c r="H9" s="68">
        <f t="shared" si="0"/>
        <v>10588156260</v>
      </c>
      <c r="I9" s="68">
        <f t="shared" si="0"/>
        <v>-5462955</v>
      </c>
      <c r="J9" s="68">
        <f t="shared" si="0"/>
        <v>10582693305</v>
      </c>
    </row>
    <row r="10" spans="1:13" s="5" customFormat="1" ht="16.8" thickTop="1"/>
    <row r="11" spans="1:13" s="5" customFormat="1" ht="16.2"/>
    <row r="12" spans="1:13" s="5" customFormat="1" ht="16.2"/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3"/>
  <sheetViews>
    <sheetView rightToLeft="1" zoomScaleNormal="100" zoomScaleSheetLayoutView="106" workbookViewId="0">
      <selection activeCell="F27" sqref="F27"/>
    </sheetView>
  </sheetViews>
  <sheetFormatPr defaultColWidth="9.109375" defaultRowHeight="13.8"/>
  <cols>
    <col min="1" max="1" width="29.44140625" style="42" customWidth="1"/>
    <col min="2" max="2" width="10.5546875" style="42" customWidth="1"/>
    <col min="3" max="3" width="19.109375" style="42" customWidth="1"/>
    <col min="4" max="4" width="20.109375" style="42" customWidth="1"/>
    <col min="5" max="5" width="19.6640625" style="42" customWidth="1"/>
    <col min="6" max="6" width="18.5546875" style="42" customWidth="1"/>
    <col min="7" max="16384" width="9.109375" style="42"/>
  </cols>
  <sheetData>
    <row r="1" spans="1:10" ht="20.399999999999999">
      <c r="A1" s="115" t="s">
        <v>116</v>
      </c>
      <c r="B1" s="115"/>
      <c r="C1" s="115"/>
      <c r="D1" s="115"/>
      <c r="E1" s="115"/>
      <c r="F1" s="115"/>
      <c r="G1" s="43"/>
    </row>
    <row r="2" spans="1:10" ht="20.399999999999999">
      <c r="A2" s="115" t="s">
        <v>69</v>
      </c>
      <c r="B2" s="115"/>
      <c r="C2" s="115"/>
      <c r="D2" s="115"/>
      <c r="E2" s="115"/>
      <c r="F2" s="115"/>
      <c r="G2" s="43"/>
    </row>
    <row r="3" spans="1:10" ht="20.399999999999999">
      <c r="A3" s="115" t="s">
        <v>117</v>
      </c>
      <c r="B3" s="115"/>
      <c r="C3" s="115"/>
      <c r="D3" s="115"/>
      <c r="E3" s="115"/>
      <c r="F3" s="115"/>
      <c r="G3" s="43"/>
    </row>
    <row r="4" spans="1:10" ht="25.2">
      <c r="A4" s="101" t="s">
        <v>83</v>
      </c>
      <c r="B4" s="101"/>
      <c r="C4" s="101"/>
      <c r="D4" s="101"/>
      <c r="E4" s="101"/>
      <c r="F4" s="101"/>
      <c r="G4" s="24"/>
      <c r="H4" s="24"/>
      <c r="I4" s="24"/>
      <c r="J4" s="24"/>
    </row>
    <row r="5" spans="1:10" ht="18" thickBot="1">
      <c r="A5" s="44"/>
      <c r="B5" s="44"/>
      <c r="C5" s="44"/>
      <c r="D5" s="44"/>
      <c r="E5" s="64" t="s">
        <v>98</v>
      </c>
      <c r="F5" s="64" t="s">
        <v>118</v>
      </c>
      <c r="G5" s="10"/>
    </row>
    <row r="6" spans="1:10" ht="47.25" customHeight="1" thickBot="1">
      <c r="A6" s="50" t="s">
        <v>86</v>
      </c>
      <c r="B6" s="50" t="s">
        <v>87</v>
      </c>
      <c r="C6" s="50" t="s">
        <v>91</v>
      </c>
      <c r="D6" s="50" t="s">
        <v>88</v>
      </c>
      <c r="E6" s="15" t="s">
        <v>92</v>
      </c>
      <c r="F6" s="15" t="s">
        <v>92</v>
      </c>
    </row>
    <row r="7" spans="1:10" s="63" customFormat="1" ht="16.2">
      <c r="A7" s="66" t="s">
        <v>120</v>
      </c>
      <c r="B7" s="63" t="s">
        <v>472</v>
      </c>
      <c r="C7" s="86">
        <v>160000000</v>
      </c>
      <c r="D7" s="63">
        <v>244</v>
      </c>
      <c r="E7" s="66">
        <v>39040000000</v>
      </c>
      <c r="F7" s="66">
        <v>246657000000</v>
      </c>
    </row>
    <row r="8" spans="1:10" s="63" customFormat="1" ht="16.2">
      <c r="A8" s="66" t="s">
        <v>121</v>
      </c>
      <c r="E8" s="66">
        <v>0</v>
      </c>
      <c r="F8" s="66">
        <v>24485000000</v>
      </c>
    </row>
    <row r="9" spans="1:10" s="63" customFormat="1" ht="16.2">
      <c r="A9" s="66" t="s">
        <v>122</v>
      </c>
      <c r="E9" s="66">
        <v>0</v>
      </c>
      <c r="F9" s="66">
        <v>7680000000</v>
      </c>
    </row>
    <row r="10" spans="1:10" s="63" customFormat="1" ht="16.8" thickBot="1">
      <c r="A10" s="66" t="s">
        <v>2</v>
      </c>
      <c r="C10" s="68">
        <f>SUM(C7:C9)</f>
        <v>160000000</v>
      </c>
      <c r="D10" s="68">
        <f>SUM(D7:D9)</f>
        <v>244</v>
      </c>
      <c r="E10" s="68">
        <f>SUM(E7:E9)</f>
        <v>39040000000</v>
      </c>
      <c r="F10" s="68">
        <f>SUM(F7:F9)</f>
        <v>278822000000</v>
      </c>
    </row>
    <row r="11" spans="1:10" s="63" customFormat="1" ht="16.8" thickTop="1"/>
    <row r="12" spans="1:10" s="63" customFormat="1" ht="16.2"/>
    <row r="13" spans="1:10" s="63" customFormat="1" ht="16.2"/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2"/>
  <sheetViews>
    <sheetView rightToLeft="1" zoomScaleNormal="100" workbookViewId="0">
      <selection activeCell="O41" sqref="O41"/>
    </sheetView>
  </sheetViews>
  <sheetFormatPr defaultRowHeight="14.4"/>
  <cols>
    <col min="1" max="1" width="22.33203125" customWidth="1"/>
    <col min="2" max="2" width="12.5546875" customWidth="1"/>
    <col min="3" max="3" width="12.44140625" customWidth="1"/>
    <col min="4" max="4" width="10.6640625" customWidth="1"/>
    <col min="5" max="5" width="14.44140625" bestFit="1" customWidth="1"/>
    <col min="6" max="6" width="9" bestFit="1" customWidth="1"/>
    <col min="7" max="7" width="14.44140625" bestFit="1" customWidth="1"/>
    <col min="8" max="8" width="15.44140625" bestFit="1" customWidth="1"/>
    <col min="9" max="9" width="9" bestFit="1" customWidth="1"/>
    <col min="10" max="10" width="15.44140625" bestFit="1" customWidth="1"/>
  </cols>
  <sheetData>
    <row r="1" spans="1:10" ht="18.600000000000001">
      <c r="A1" s="129" t="s">
        <v>116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18.600000000000001">
      <c r="A2" s="129" t="s">
        <v>69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18.600000000000001">
      <c r="A3" s="129" t="s">
        <v>117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0" ht="25.2">
      <c r="A4" s="101" t="s">
        <v>94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6.5" customHeight="1" thickBot="1">
      <c r="A5" s="28"/>
      <c r="B5" s="128"/>
      <c r="C5" s="128"/>
      <c r="D5" s="128"/>
      <c r="E5" s="116" t="s">
        <v>98</v>
      </c>
      <c r="F5" s="116"/>
      <c r="G5" s="116"/>
      <c r="H5" s="116" t="s">
        <v>118</v>
      </c>
      <c r="I5" s="116"/>
      <c r="J5" s="116"/>
    </row>
    <row r="6" spans="1:10" ht="52.2" customHeight="1" thickBot="1">
      <c r="A6" s="49" t="s">
        <v>42</v>
      </c>
      <c r="B6" s="32" t="s">
        <v>51</v>
      </c>
      <c r="C6" s="32" t="s">
        <v>26</v>
      </c>
      <c r="D6" s="32" t="s">
        <v>473</v>
      </c>
      <c r="E6" s="32" t="s">
        <v>70</v>
      </c>
      <c r="F6" s="32" t="s">
        <v>47</v>
      </c>
      <c r="G6" s="32" t="s">
        <v>52</v>
      </c>
      <c r="H6" s="32" t="s">
        <v>70</v>
      </c>
      <c r="I6" s="32" t="s">
        <v>47</v>
      </c>
      <c r="J6" s="32" t="s">
        <v>52</v>
      </c>
    </row>
    <row r="7" spans="1:10" s="9" customFormat="1" ht="16.8">
      <c r="A7" s="66" t="s">
        <v>226</v>
      </c>
      <c r="B7" s="66" t="s">
        <v>284</v>
      </c>
      <c r="C7" s="66" t="s">
        <v>285</v>
      </c>
      <c r="D7" s="76">
        <v>23</v>
      </c>
      <c r="E7" s="66">
        <v>97546431</v>
      </c>
      <c r="F7" s="66">
        <v>0</v>
      </c>
      <c r="G7" s="66">
        <v>97546431</v>
      </c>
      <c r="H7" s="66">
        <v>402588798</v>
      </c>
      <c r="I7" s="66">
        <v>0</v>
      </c>
      <c r="J7" s="66">
        <v>402588798</v>
      </c>
    </row>
    <row r="8" spans="1:10" s="9" customFormat="1" ht="16.8">
      <c r="A8" s="66" t="s">
        <v>203</v>
      </c>
      <c r="B8" s="66" t="s">
        <v>286</v>
      </c>
      <c r="C8" s="66" t="s">
        <v>287</v>
      </c>
      <c r="D8" s="76">
        <v>18</v>
      </c>
      <c r="E8" s="66">
        <v>156973464</v>
      </c>
      <c r="F8" s="66">
        <v>0</v>
      </c>
      <c r="G8" s="66">
        <v>156973464</v>
      </c>
      <c r="H8" s="66">
        <v>255453994</v>
      </c>
      <c r="I8" s="66">
        <v>0</v>
      </c>
      <c r="J8" s="66">
        <v>255453994</v>
      </c>
    </row>
    <row r="9" spans="1:10" s="9" customFormat="1" ht="16.8">
      <c r="A9" s="66" t="s">
        <v>225</v>
      </c>
      <c r="B9" s="66" t="s">
        <v>288</v>
      </c>
      <c r="C9" s="66" t="s">
        <v>289</v>
      </c>
      <c r="D9" s="76">
        <v>23</v>
      </c>
      <c r="E9" s="66">
        <v>1693665819</v>
      </c>
      <c r="F9" s="66">
        <v>0</v>
      </c>
      <c r="G9" s="66">
        <v>1693665819</v>
      </c>
      <c r="H9" s="66">
        <v>9818810479</v>
      </c>
      <c r="I9" s="66">
        <v>0</v>
      </c>
      <c r="J9" s="66">
        <v>9818810479</v>
      </c>
    </row>
    <row r="10" spans="1:10" s="9" customFormat="1" ht="16.8">
      <c r="A10" s="66" t="s">
        <v>211</v>
      </c>
      <c r="B10" s="66" t="s">
        <v>290</v>
      </c>
      <c r="C10" s="66" t="s">
        <v>291</v>
      </c>
      <c r="D10" s="76">
        <v>23</v>
      </c>
      <c r="E10" s="66">
        <v>101133944</v>
      </c>
      <c r="F10" s="66">
        <v>0</v>
      </c>
      <c r="G10" s="66">
        <v>101133944</v>
      </c>
      <c r="H10" s="66">
        <v>113942552</v>
      </c>
      <c r="I10" s="66">
        <v>0</v>
      </c>
      <c r="J10" s="66">
        <v>113942552</v>
      </c>
    </row>
    <row r="11" spans="1:10" s="9" customFormat="1" ht="16.8">
      <c r="A11" s="66" t="s">
        <v>195</v>
      </c>
      <c r="B11" s="66" t="s">
        <v>292</v>
      </c>
      <c r="C11" s="66" t="s">
        <v>293</v>
      </c>
      <c r="D11" s="76">
        <v>23</v>
      </c>
      <c r="E11" s="66">
        <v>290018447</v>
      </c>
      <c r="F11" s="66">
        <v>0</v>
      </c>
      <c r="G11" s="66">
        <v>290018447</v>
      </c>
      <c r="H11" s="66">
        <v>2728480421</v>
      </c>
      <c r="I11" s="66">
        <v>0</v>
      </c>
      <c r="J11" s="66">
        <v>2728480421</v>
      </c>
    </row>
    <row r="12" spans="1:10" s="9" customFormat="1" ht="16.8">
      <c r="A12" s="66" t="s">
        <v>207</v>
      </c>
      <c r="B12" s="66" t="s">
        <v>290</v>
      </c>
      <c r="C12" s="66" t="s">
        <v>291</v>
      </c>
      <c r="D12" s="76">
        <v>23</v>
      </c>
      <c r="E12" s="66">
        <v>91020548</v>
      </c>
      <c r="F12" s="66">
        <v>0</v>
      </c>
      <c r="G12" s="66">
        <v>91020548</v>
      </c>
      <c r="H12" s="66">
        <v>334720305</v>
      </c>
      <c r="I12" s="66">
        <v>0</v>
      </c>
      <c r="J12" s="66">
        <v>334720305</v>
      </c>
    </row>
    <row r="13" spans="1:10" s="9" customFormat="1" ht="16.8">
      <c r="A13" s="66" t="s">
        <v>205</v>
      </c>
      <c r="B13" s="66" t="s">
        <v>294</v>
      </c>
      <c r="C13" s="66" t="s">
        <v>295</v>
      </c>
      <c r="D13" s="76">
        <v>21</v>
      </c>
      <c r="E13" s="66">
        <v>86577055</v>
      </c>
      <c r="F13" s="66">
        <v>0</v>
      </c>
      <c r="G13" s="66">
        <v>86577055</v>
      </c>
      <c r="H13" s="66">
        <v>603141705</v>
      </c>
      <c r="I13" s="66">
        <v>0</v>
      </c>
      <c r="J13" s="66">
        <v>603141705</v>
      </c>
    </row>
    <row r="14" spans="1:10" s="9" customFormat="1" ht="16.8">
      <c r="A14" s="66" t="s">
        <v>200</v>
      </c>
      <c r="B14" s="66" t="s">
        <v>296</v>
      </c>
      <c r="C14" s="66" t="s">
        <v>296</v>
      </c>
      <c r="D14" s="76">
        <v>18</v>
      </c>
      <c r="E14" s="66">
        <v>154809143</v>
      </c>
      <c r="F14" s="66">
        <v>0</v>
      </c>
      <c r="G14" s="66">
        <v>154809143</v>
      </c>
      <c r="H14" s="66">
        <v>685773680</v>
      </c>
      <c r="I14" s="66">
        <v>0</v>
      </c>
      <c r="J14" s="66">
        <v>685773680</v>
      </c>
    </row>
    <row r="15" spans="1:10" s="9" customFormat="1" ht="16.8">
      <c r="A15" s="66" t="s">
        <v>222</v>
      </c>
      <c r="B15" s="66" t="s">
        <v>297</v>
      </c>
      <c r="C15" s="66" t="s">
        <v>298</v>
      </c>
      <c r="D15" s="76">
        <v>23</v>
      </c>
      <c r="E15" s="66">
        <v>45684091</v>
      </c>
      <c r="F15" s="66">
        <v>0</v>
      </c>
      <c r="G15" s="66">
        <v>45684091</v>
      </c>
      <c r="H15" s="66">
        <v>276142804</v>
      </c>
      <c r="I15" s="66">
        <v>0</v>
      </c>
      <c r="J15" s="66">
        <v>276142804</v>
      </c>
    </row>
    <row r="16" spans="1:10" s="9" customFormat="1" ht="16.8">
      <c r="A16" s="66" t="s">
        <v>204</v>
      </c>
      <c r="B16" s="66" t="s">
        <v>299</v>
      </c>
      <c r="C16" s="66" t="s">
        <v>300</v>
      </c>
      <c r="D16" s="76">
        <v>23</v>
      </c>
      <c r="E16" s="66">
        <v>197740350</v>
      </c>
      <c r="F16" s="66">
        <v>0</v>
      </c>
      <c r="G16" s="66">
        <v>197740350</v>
      </c>
      <c r="H16" s="66">
        <v>1513524445</v>
      </c>
      <c r="I16" s="66">
        <v>0</v>
      </c>
      <c r="J16" s="66">
        <v>1513524445</v>
      </c>
    </row>
    <row r="17" spans="1:10" s="9" customFormat="1" ht="16.8">
      <c r="A17" s="66" t="s">
        <v>212</v>
      </c>
      <c r="B17" s="66" t="s">
        <v>301</v>
      </c>
      <c r="C17" s="66" t="s">
        <v>302</v>
      </c>
      <c r="D17" s="76">
        <v>26</v>
      </c>
      <c r="E17" s="66">
        <v>3602801</v>
      </c>
      <c r="F17" s="66">
        <v>0</v>
      </c>
      <c r="G17" s="66">
        <v>3602801</v>
      </c>
      <c r="H17" s="66">
        <v>3602801</v>
      </c>
      <c r="I17" s="66">
        <v>0</v>
      </c>
      <c r="J17" s="66">
        <v>3602801</v>
      </c>
    </row>
    <row r="18" spans="1:10" s="9" customFormat="1" ht="16.8">
      <c r="A18" s="66" t="s">
        <v>221</v>
      </c>
      <c r="B18" s="66" t="s">
        <v>304</v>
      </c>
      <c r="C18" s="66" t="s">
        <v>306</v>
      </c>
      <c r="D18" s="76">
        <v>23</v>
      </c>
      <c r="E18" s="66">
        <v>96548014</v>
      </c>
      <c r="F18" s="66">
        <v>0</v>
      </c>
      <c r="G18" s="66">
        <v>96548014</v>
      </c>
      <c r="H18" s="66">
        <v>505931736</v>
      </c>
      <c r="I18" s="66">
        <v>0</v>
      </c>
      <c r="J18" s="66">
        <v>505931736</v>
      </c>
    </row>
    <row r="19" spans="1:10" s="9" customFormat="1" ht="16.8">
      <c r="A19" s="66" t="s">
        <v>201</v>
      </c>
      <c r="B19" s="66" t="s">
        <v>288</v>
      </c>
      <c r="C19" s="66" t="s">
        <v>309</v>
      </c>
      <c r="D19" s="76">
        <v>18</v>
      </c>
      <c r="E19" s="66">
        <v>77636463</v>
      </c>
      <c r="F19" s="66">
        <v>0</v>
      </c>
      <c r="G19" s="66">
        <v>77636463</v>
      </c>
      <c r="H19" s="66">
        <v>343134939</v>
      </c>
      <c r="I19" s="66">
        <v>0</v>
      </c>
      <c r="J19" s="66">
        <v>343134939</v>
      </c>
    </row>
    <row r="20" spans="1:10" s="9" customFormat="1" ht="16.8">
      <c r="A20" s="66" t="s">
        <v>192</v>
      </c>
      <c r="B20" s="66" t="s">
        <v>296</v>
      </c>
      <c r="C20" s="66" t="s">
        <v>311</v>
      </c>
      <c r="D20" s="76">
        <v>18</v>
      </c>
      <c r="E20" s="66">
        <v>154809143</v>
      </c>
      <c r="F20" s="66">
        <v>0</v>
      </c>
      <c r="G20" s="66">
        <v>154809143</v>
      </c>
      <c r="H20" s="66">
        <v>882061448</v>
      </c>
      <c r="I20" s="66">
        <v>0</v>
      </c>
      <c r="J20" s="66">
        <v>882061448</v>
      </c>
    </row>
    <row r="21" spans="1:10" s="9" customFormat="1" ht="16.8">
      <c r="A21" s="66" t="s">
        <v>198</v>
      </c>
      <c r="B21" s="66" t="s">
        <v>315</v>
      </c>
      <c r="C21" s="66" t="s">
        <v>316</v>
      </c>
      <c r="D21" s="76">
        <v>18</v>
      </c>
      <c r="E21" s="66">
        <v>3251305479</v>
      </c>
      <c r="F21" s="66">
        <v>0</v>
      </c>
      <c r="G21" s="66">
        <v>3251305479</v>
      </c>
      <c r="H21" s="66">
        <v>25902592193</v>
      </c>
      <c r="I21" s="66">
        <v>0</v>
      </c>
      <c r="J21" s="66">
        <v>25902592193</v>
      </c>
    </row>
    <row r="22" spans="1:10" s="9" customFormat="1" ht="16.8">
      <c r="A22" s="66" t="s">
        <v>209</v>
      </c>
      <c r="B22" s="66" t="s">
        <v>318</v>
      </c>
      <c r="C22" s="66" t="s">
        <v>319</v>
      </c>
      <c r="D22" s="76">
        <v>20.5</v>
      </c>
      <c r="E22" s="66">
        <v>1591889681</v>
      </c>
      <c r="F22" s="66">
        <v>0</v>
      </c>
      <c r="G22" s="66">
        <v>1591889681</v>
      </c>
      <c r="H22" s="66">
        <v>12209523478</v>
      </c>
      <c r="I22" s="66">
        <v>0</v>
      </c>
      <c r="J22" s="66">
        <v>12209523478</v>
      </c>
    </row>
    <row r="23" spans="1:10" s="9" customFormat="1" ht="16.8">
      <c r="A23" s="66" t="s">
        <v>223</v>
      </c>
      <c r="B23" s="66" t="s">
        <v>321</v>
      </c>
      <c r="C23" s="66" t="s">
        <v>321</v>
      </c>
      <c r="D23" s="76">
        <v>20.5</v>
      </c>
      <c r="E23" s="66">
        <v>84100801</v>
      </c>
      <c r="F23" s="66">
        <v>0</v>
      </c>
      <c r="G23" s="66">
        <v>84100801</v>
      </c>
      <c r="H23" s="66">
        <v>283519386</v>
      </c>
      <c r="I23" s="66">
        <v>0</v>
      </c>
      <c r="J23" s="66">
        <v>283519386</v>
      </c>
    </row>
    <row r="24" spans="1:10" s="9" customFormat="1" ht="16.8">
      <c r="A24" s="66" t="s">
        <v>219</v>
      </c>
      <c r="B24" s="66" t="s">
        <v>326</v>
      </c>
      <c r="C24" s="66" t="s">
        <v>326</v>
      </c>
      <c r="D24" s="76">
        <v>23</v>
      </c>
      <c r="E24" s="66">
        <v>398173059</v>
      </c>
      <c r="F24" s="66">
        <v>0</v>
      </c>
      <c r="G24" s="66">
        <v>398173059</v>
      </c>
      <c r="H24" s="66">
        <v>2869395654</v>
      </c>
      <c r="I24" s="66">
        <v>0</v>
      </c>
      <c r="J24" s="66">
        <v>2869395654</v>
      </c>
    </row>
    <row r="25" spans="1:10" s="9" customFormat="1" ht="16.8">
      <c r="A25" s="66" t="s">
        <v>214</v>
      </c>
      <c r="B25" s="66" t="s">
        <v>328</v>
      </c>
      <c r="C25" s="66" t="s">
        <v>329</v>
      </c>
      <c r="D25" s="76">
        <v>23</v>
      </c>
      <c r="E25" s="66">
        <v>98850303</v>
      </c>
      <c r="F25" s="66">
        <v>0</v>
      </c>
      <c r="G25" s="66">
        <v>98850303</v>
      </c>
      <c r="H25" s="66">
        <v>190848562</v>
      </c>
      <c r="I25" s="66">
        <v>0</v>
      </c>
      <c r="J25" s="66">
        <v>190848562</v>
      </c>
    </row>
    <row r="26" spans="1:10" s="9" customFormat="1" ht="16.8">
      <c r="A26" s="66" t="s">
        <v>202</v>
      </c>
      <c r="B26" s="66" t="s">
        <v>333</v>
      </c>
      <c r="C26" s="66" t="s">
        <v>332</v>
      </c>
      <c r="D26" s="76">
        <v>23</v>
      </c>
      <c r="E26" s="66">
        <v>183739982</v>
      </c>
      <c r="F26" s="66">
        <v>0</v>
      </c>
      <c r="G26" s="66">
        <v>183739982</v>
      </c>
      <c r="H26" s="66">
        <v>425361018</v>
      </c>
      <c r="I26" s="66">
        <v>0</v>
      </c>
      <c r="J26" s="66">
        <v>425361018</v>
      </c>
    </row>
    <row r="27" spans="1:10" s="9" customFormat="1" ht="16.8">
      <c r="A27" s="66" t="s">
        <v>208</v>
      </c>
      <c r="B27" s="66" t="s">
        <v>335</v>
      </c>
      <c r="C27" s="66" t="s">
        <v>337</v>
      </c>
      <c r="D27" s="76">
        <v>23</v>
      </c>
      <c r="E27" s="66">
        <v>50515693</v>
      </c>
      <c r="F27" s="66">
        <v>0</v>
      </c>
      <c r="G27" s="66">
        <v>50515693</v>
      </c>
      <c r="H27" s="66">
        <v>216504407</v>
      </c>
      <c r="I27" s="66">
        <v>0</v>
      </c>
      <c r="J27" s="66">
        <v>216504407</v>
      </c>
    </row>
    <row r="28" spans="1:10" s="9" customFormat="1" ht="16.8">
      <c r="A28" s="66" t="s">
        <v>217</v>
      </c>
      <c r="B28" s="66" t="s">
        <v>339</v>
      </c>
      <c r="C28" s="66" t="s">
        <v>341</v>
      </c>
      <c r="D28" s="76">
        <v>23</v>
      </c>
      <c r="E28" s="66">
        <v>47468100</v>
      </c>
      <c r="F28" s="66">
        <v>0</v>
      </c>
      <c r="G28" s="66">
        <v>47468100</v>
      </c>
      <c r="H28" s="66">
        <v>47468100</v>
      </c>
      <c r="I28" s="66">
        <v>0</v>
      </c>
      <c r="J28" s="66">
        <v>47468100</v>
      </c>
    </row>
    <row r="29" spans="1:10" s="9" customFormat="1" ht="16.8">
      <c r="A29" s="66" t="s">
        <v>193</v>
      </c>
      <c r="B29" s="66" t="s">
        <v>343</v>
      </c>
      <c r="C29" s="66" t="s">
        <v>344</v>
      </c>
      <c r="D29" s="76">
        <v>23</v>
      </c>
      <c r="E29" s="66">
        <v>46786796</v>
      </c>
      <c r="F29" s="66">
        <v>0</v>
      </c>
      <c r="G29" s="66">
        <v>46786796</v>
      </c>
      <c r="H29" s="66">
        <v>46786796</v>
      </c>
      <c r="I29" s="66">
        <v>0</v>
      </c>
      <c r="J29" s="66">
        <v>46786796</v>
      </c>
    </row>
    <row r="30" spans="1:10" s="9" customFormat="1" ht="16.8">
      <c r="A30" s="66" t="s">
        <v>197</v>
      </c>
      <c r="B30" s="66" t="s">
        <v>346</v>
      </c>
      <c r="C30" s="66" t="s">
        <v>347</v>
      </c>
      <c r="D30" s="76">
        <v>23</v>
      </c>
      <c r="E30" s="66">
        <v>45230607</v>
      </c>
      <c r="F30" s="66">
        <v>0</v>
      </c>
      <c r="G30" s="66">
        <v>45230607</v>
      </c>
      <c r="H30" s="66">
        <v>45230607</v>
      </c>
      <c r="I30" s="66">
        <v>0</v>
      </c>
      <c r="J30" s="66">
        <v>45230607</v>
      </c>
    </row>
    <row r="31" spans="1:10" s="9" customFormat="1" ht="16.8">
      <c r="A31" s="66" t="s">
        <v>216</v>
      </c>
      <c r="B31" s="66" t="s">
        <v>351</v>
      </c>
      <c r="C31" s="66" t="s">
        <v>350</v>
      </c>
      <c r="D31" s="76">
        <v>23</v>
      </c>
      <c r="E31" s="66">
        <v>44053538</v>
      </c>
      <c r="F31" s="66">
        <v>0</v>
      </c>
      <c r="G31" s="66">
        <v>44053538</v>
      </c>
      <c r="H31" s="66">
        <v>44053538</v>
      </c>
      <c r="I31" s="66">
        <v>0</v>
      </c>
      <c r="J31" s="66">
        <v>44053538</v>
      </c>
    </row>
    <row r="32" spans="1:10" s="9" customFormat="1" ht="16.8">
      <c r="A32" s="66" t="s">
        <v>218</v>
      </c>
      <c r="B32" s="66" t="s">
        <v>290</v>
      </c>
      <c r="C32" s="66" t="s">
        <v>354</v>
      </c>
      <c r="D32" s="76">
        <v>23</v>
      </c>
      <c r="E32" s="66">
        <v>43661182</v>
      </c>
      <c r="F32" s="66">
        <v>0</v>
      </c>
      <c r="G32" s="66">
        <v>43661182</v>
      </c>
      <c r="H32" s="66">
        <v>43661182</v>
      </c>
      <c r="I32" s="66">
        <v>0</v>
      </c>
      <c r="J32" s="66">
        <v>43661182</v>
      </c>
    </row>
    <row r="33" spans="1:10" s="9" customFormat="1" ht="16.8">
      <c r="A33" s="66" t="s">
        <v>215</v>
      </c>
      <c r="B33" s="66" t="s">
        <v>357</v>
      </c>
      <c r="C33" s="66" t="s">
        <v>358</v>
      </c>
      <c r="D33" s="76">
        <v>23</v>
      </c>
      <c r="E33" s="66">
        <v>46221204425</v>
      </c>
      <c r="F33" s="66">
        <v>0</v>
      </c>
      <c r="G33" s="66">
        <v>46221204425</v>
      </c>
      <c r="H33" s="66">
        <v>46221204425</v>
      </c>
      <c r="I33" s="66">
        <v>0</v>
      </c>
      <c r="J33" s="66">
        <v>46221204425</v>
      </c>
    </row>
    <row r="34" spans="1:10" s="9" customFormat="1" ht="16.8">
      <c r="A34" s="66" t="s">
        <v>199</v>
      </c>
      <c r="B34" s="66" t="s">
        <v>360</v>
      </c>
      <c r="C34" s="66" t="s">
        <v>324</v>
      </c>
      <c r="D34" s="76">
        <v>23</v>
      </c>
      <c r="E34" s="66">
        <v>195721079</v>
      </c>
      <c r="F34" s="66">
        <v>0</v>
      </c>
      <c r="G34" s="66">
        <v>195721079</v>
      </c>
      <c r="H34" s="66">
        <v>862274368</v>
      </c>
      <c r="I34" s="66">
        <v>0</v>
      </c>
      <c r="J34" s="66">
        <v>862274368</v>
      </c>
    </row>
    <row r="35" spans="1:10" s="9" customFormat="1" ht="16.8">
      <c r="A35" s="66" t="s">
        <v>210</v>
      </c>
      <c r="B35" s="66" t="s">
        <v>297</v>
      </c>
      <c r="C35" s="66" t="s">
        <v>362</v>
      </c>
      <c r="D35" s="76">
        <v>23</v>
      </c>
      <c r="E35" s="66">
        <v>190350380</v>
      </c>
      <c r="F35" s="66">
        <v>0</v>
      </c>
      <c r="G35" s="66">
        <v>190350380</v>
      </c>
      <c r="H35" s="66">
        <v>1052865437</v>
      </c>
      <c r="I35" s="66">
        <v>0</v>
      </c>
      <c r="J35" s="66">
        <v>1052865437</v>
      </c>
    </row>
    <row r="36" spans="1:10" s="9" customFormat="1" ht="16.8">
      <c r="A36" s="66" t="s">
        <v>224</v>
      </c>
      <c r="B36" s="66" t="s">
        <v>365</v>
      </c>
      <c r="C36" s="66" t="s">
        <v>366</v>
      </c>
      <c r="D36" s="76">
        <v>18</v>
      </c>
      <c r="H36" s="66">
        <v>674053279</v>
      </c>
      <c r="I36" s="66">
        <v>0</v>
      </c>
      <c r="J36" s="66">
        <v>674053279</v>
      </c>
    </row>
    <row r="37" spans="1:10" s="9" customFormat="1" ht="16.8">
      <c r="A37" s="66" t="s">
        <v>194</v>
      </c>
      <c r="B37" s="66" t="s">
        <v>368</v>
      </c>
      <c r="C37" s="66" t="s">
        <v>369</v>
      </c>
      <c r="D37" s="76">
        <v>18.5</v>
      </c>
      <c r="H37" s="66">
        <v>5615766883</v>
      </c>
      <c r="I37" s="66">
        <v>0</v>
      </c>
      <c r="J37" s="66">
        <v>5615766883</v>
      </c>
    </row>
    <row r="38" spans="1:10" s="9" customFormat="1" ht="16.8">
      <c r="A38" s="66" t="s">
        <v>196</v>
      </c>
      <c r="B38" s="66" t="s">
        <v>365</v>
      </c>
      <c r="C38" s="66" t="s">
        <v>371</v>
      </c>
      <c r="D38" s="76">
        <v>18</v>
      </c>
      <c r="H38" s="66">
        <v>958566393</v>
      </c>
      <c r="I38" s="66">
        <v>0</v>
      </c>
      <c r="J38" s="66">
        <v>958566393</v>
      </c>
    </row>
    <row r="39" spans="1:10" s="9" customFormat="1" ht="16.8">
      <c r="A39" s="66" t="s">
        <v>213</v>
      </c>
      <c r="B39" s="66" t="s">
        <v>365</v>
      </c>
      <c r="C39" s="66" t="s">
        <v>374</v>
      </c>
      <c r="D39" s="76">
        <v>18</v>
      </c>
      <c r="H39" s="66">
        <v>85798076</v>
      </c>
      <c r="I39" s="66">
        <v>0</v>
      </c>
      <c r="J39" s="66">
        <v>85798076</v>
      </c>
    </row>
    <row r="40" spans="1:10" s="9" customFormat="1" ht="17.399999999999999" thickBot="1">
      <c r="A40" s="66" t="s">
        <v>2</v>
      </c>
      <c r="E40" s="68">
        <f t="shared" ref="E40:J40" si="0">SUM(E7:E39)</f>
        <v>55740816818</v>
      </c>
      <c r="F40" s="68">
        <f t="shared" si="0"/>
        <v>0</v>
      </c>
      <c r="G40" s="68">
        <f t="shared" si="0"/>
        <v>55740816818</v>
      </c>
      <c r="H40" s="68">
        <f t="shared" si="0"/>
        <v>116262783889</v>
      </c>
      <c r="I40" s="68">
        <f t="shared" si="0"/>
        <v>0</v>
      </c>
      <c r="J40" s="68">
        <f t="shared" si="0"/>
        <v>116262783889</v>
      </c>
    </row>
    <row r="41" spans="1:10" s="9" customFormat="1" ht="17.399999999999999" thickTop="1"/>
    <row r="42" spans="1:10">
      <c r="A42" s="58" t="s">
        <v>377</v>
      </c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rightToLeft="1" zoomScaleNormal="100" workbookViewId="0">
      <selection activeCell="I20" sqref="I20"/>
    </sheetView>
  </sheetViews>
  <sheetFormatPr defaultRowHeight="14.4"/>
  <cols>
    <col min="1" max="1" width="34" customWidth="1"/>
    <col min="2" max="2" width="23.6640625" customWidth="1"/>
    <col min="3" max="3" width="20.33203125" customWidth="1"/>
    <col min="4" max="4" width="22" customWidth="1"/>
    <col min="5" max="5" width="21.44140625" customWidth="1"/>
    <col min="6" max="6" width="16.5546875" customWidth="1"/>
    <col min="7" max="7" width="21.33203125" customWidth="1"/>
  </cols>
  <sheetData>
    <row r="1" spans="1:7" ht="18.600000000000001">
      <c r="A1" s="129" t="s">
        <v>116</v>
      </c>
      <c r="B1" s="129"/>
      <c r="C1" s="129"/>
      <c r="D1" s="129"/>
      <c r="E1" s="129"/>
      <c r="F1" s="129"/>
      <c r="G1" s="129"/>
    </row>
    <row r="2" spans="1:7" ht="18.600000000000001">
      <c r="A2" s="129" t="s">
        <v>69</v>
      </c>
      <c r="B2" s="129"/>
      <c r="C2" s="129"/>
      <c r="D2" s="129"/>
      <c r="E2" s="129"/>
      <c r="F2" s="129"/>
      <c r="G2" s="129"/>
    </row>
    <row r="3" spans="1:7" ht="18.600000000000001">
      <c r="A3" s="129" t="s">
        <v>117</v>
      </c>
      <c r="B3" s="129"/>
      <c r="C3" s="129"/>
      <c r="D3" s="129"/>
      <c r="E3" s="129"/>
      <c r="F3" s="129"/>
      <c r="G3" s="129"/>
    </row>
    <row r="4" spans="1:7" ht="25.2">
      <c r="A4" s="101" t="s">
        <v>95</v>
      </c>
      <c r="B4" s="101"/>
      <c r="C4" s="101"/>
      <c r="D4" s="101"/>
      <c r="E4" s="101"/>
      <c r="F4" s="101"/>
      <c r="G4" s="101"/>
    </row>
    <row r="5" spans="1:7" ht="16.5" customHeight="1" thickBot="1">
      <c r="A5" s="28"/>
      <c r="B5" s="116" t="s">
        <v>98</v>
      </c>
      <c r="C5" s="116"/>
      <c r="D5" s="116"/>
      <c r="E5" s="116" t="s">
        <v>118</v>
      </c>
      <c r="F5" s="116"/>
      <c r="G5" s="116"/>
    </row>
    <row r="6" spans="1:7" ht="38.25" customHeight="1" thickBot="1">
      <c r="A6" s="47" t="s">
        <v>42</v>
      </c>
      <c r="B6" s="32" t="s">
        <v>70</v>
      </c>
      <c r="C6" s="32" t="s">
        <v>47</v>
      </c>
      <c r="D6" s="32" t="s">
        <v>52</v>
      </c>
      <c r="E6" s="32" t="s">
        <v>70</v>
      </c>
      <c r="F6" s="32" t="s">
        <v>47</v>
      </c>
      <c r="G6" s="32" t="s">
        <v>52</v>
      </c>
    </row>
    <row r="7" spans="1:7" s="9" customFormat="1" ht="16.8">
      <c r="A7" s="66" t="s">
        <v>146</v>
      </c>
      <c r="B7" s="66">
        <v>276043446</v>
      </c>
      <c r="C7" s="66">
        <v>0</v>
      </c>
      <c r="D7" s="66">
        <v>276043446</v>
      </c>
      <c r="E7" s="66">
        <v>1400313891</v>
      </c>
      <c r="F7" s="66">
        <v>0</v>
      </c>
      <c r="G7" s="66">
        <v>1400313891</v>
      </c>
    </row>
    <row r="8" spans="1:7" s="9" customFormat="1" ht="16.8">
      <c r="A8" s="66" t="s">
        <v>148</v>
      </c>
      <c r="B8" s="66">
        <v>116264</v>
      </c>
      <c r="C8" s="66">
        <v>0</v>
      </c>
      <c r="D8" s="66">
        <v>116264</v>
      </c>
      <c r="E8" s="66">
        <v>735593</v>
      </c>
      <c r="F8" s="66">
        <v>0</v>
      </c>
      <c r="G8" s="66">
        <v>735593</v>
      </c>
    </row>
    <row r="9" spans="1:7" s="9" customFormat="1" ht="16.8">
      <c r="A9" s="66" t="s">
        <v>150</v>
      </c>
      <c r="B9" s="66">
        <v>68177127</v>
      </c>
      <c r="C9" s="66">
        <v>0</v>
      </c>
      <c r="D9" s="66">
        <v>68177127</v>
      </c>
      <c r="E9" s="66">
        <v>5032897902</v>
      </c>
      <c r="F9" s="66">
        <v>0</v>
      </c>
      <c r="G9" s="66">
        <v>5032897902</v>
      </c>
    </row>
    <row r="10" spans="1:7" s="9" customFormat="1" ht="16.8">
      <c r="A10" s="66" t="s">
        <v>151</v>
      </c>
      <c r="B10" s="66">
        <v>18488406</v>
      </c>
      <c r="C10" s="66">
        <v>0</v>
      </c>
      <c r="D10" s="66">
        <v>18488406</v>
      </c>
      <c r="E10" s="66">
        <v>23792627</v>
      </c>
      <c r="F10" s="66">
        <v>0</v>
      </c>
      <c r="G10" s="66">
        <v>23792627</v>
      </c>
    </row>
    <row r="11" spans="1:7" s="9" customFormat="1" ht="17.399999999999999" thickBot="1">
      <c r="A11" s="66" t="s">
        <v>2</v>
      </c>
      <c r="B11" s="68">
        <f t="shared" ref="B11:G11" si="0">SUM(B7:B10)</f>
        <v>362825243</v>
      </c>
      <c r="C11" s="68">
        <f t="shared" si="0"/>
        <v>0</v>
      </c>
      <c r="D11" s="68">
        <f t="shared" si="0"/>
        <v>362825243</v>
      </c>
      <c r="E11" s="68">
        <f t="shared" si="0"/>
        <v>6457740013</v>
      </c>
      <c r="F11" s="68">
        <f t="shared" si="0"/>
        <v>0</v>
      </c>
      <c r="G11" s="68">
        <f t="shared" si="0"/>
        <v>6457740013</v>
      </c>
    </row>
    <row r="12" spans="1:7" ht="15" thickTop="1"/>
  </sheetData>
  <mergeCells count="6">
    <mergeCell ref="A1:G1"/>
    <mergeCell ref="A2:G2"/>
    <mergeCell ref="A3:G3"/>
    <mergeCell ref="A4:G4"/>
    <mergeCell ref="B5:D5"/>
    <mergeCell ref="E5:G5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rightToLeft="1" zoomScaleNormal="100" zoomScaleSheetLayoutView="100" workbookViewId="0">
      <selection activeCell="G20" sqref="G20"/>
    </sheetView>
  </sheetViews>
  <sheetFormatPr defaultColWidth="9.109375" defaultRowHeight="16.2"/>
  <cols>
    <col min="1" max="1" width="22.88671875" style="5" customWidth="1"/>
    <col min="2" max="2" width="12.44140625" style="5" customWidth="1"/>
    <col min="3" max="4" width="19.88671875" style="5" customWidth="1"/>
    <col min="5" max="5" width="11.88671875" style="5" customWidth="1"/>
    <col min="6" max="6" width="11.44140625" style="5" customWidth="1"/>
    <col min="7" max="7" width="20.88671875" style="5" customWidth="1"/>
    <col min="8" max="8" width="12.88671875" style="5" customWidth="1"/>
    <col min="9" max="9" width="16" style="5" customWidth="1"/>
    <col min="10" max="10" width="16.33203125" style="5" customWidth="1"/>
    <col min="11" max="11" width="14" style="5" customWidth="1"/>
    <col min="12" max="12" width="21.88671875" style="5" customWidth="1"/>
    <col min="13" max="13" width="20" style="5" customWidth="1"/>
    <col min="14" max="14" width="13.44140625" style="5" customWidth="1"/>
    <col min="15" max="16384" width="9.109375" style="5"/>
  </cols>
  <sheetData>
    <row r="1" spans="1:14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20.399999999999999">
      <c r="A2" s="100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ht="25.2">
      <c r="A4" s="101" t="s">
        <v>29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25.2">
      <c r="A5" s="101" t="s">
        <v>30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7" spans="1:14" ht="18.75" customHeight="1" thickBot="1">
      <c r="A7" s="11"/>
      <c r="B7" s="91" t="s">
        <v>191</v>
      </c>
      <c r="C7" s="91"/>
      <c r="D7" s="91"/>
      <c r="E7" s="25"/>
      <c r="F7" s="92" t="s">
        <v>10</v>
      </c>
      <c r="G7" s="92"/>
      <c r="H7" s="92"/>
      <c r="I7" s="92"/>
      <c r="J7" s="91" t="s">
        <v>118</v>
      </c>
      <c r="K7" s="91"/>
      <c r="L7" s="91"/>
      <c r="M7" s="91"/>
      <c r="N7" s="91"/>
    </row>
    <row r="8" spans="1:14" ht="17.25" customHeight="1">
      <c r="A8" s="93" t="s">
        <v>1</v>
      </c>
      <c r="B8" s="95" t="s">
        <v>3</v>
      </c>
      <c r="C8" s="95" t="s">
        <v>0</v>
      </c>
      <c r="D8" s="97" t="s">
        <v>24</v>
      </c>
      <c r="E8" s="98" t="s">
        <v>4</v>
      </c>
      <c r="F8" s="98"/>
      <c r="G8" s="98"/>
      <c r="H8" s="98" t="s">
        <v>5</v>
      </c>
      <c r="I8" s="98"/>
      <c r="J8" s="99" t="s">
        <v>3</v>
      </c>
      <c r="K8" s="97" t="s">
        <v>33</v>
      </c>
      <c r="L8" s="99" t="s">
        <v>0</v>
      </c>
      <c r="M8" s="97" t="s">
        <v>24</v>
      </c>
      <c r="N8" s="97" t="s">
        <v>27</v>
      </c>
    </row>
    <row r="9" spans="1:14" ht="20.25" customHeight="1" thickBot="1">
      <c r="A9" s="94"/>
      <c r="B9" s="96"/>
      <c r="C9" s="96"/>
      <c r="D9" s="94"/>
      <c r="E9" s="45" t="s">
        <v>96</v>
      </c>
      <c r="F9" s="17" t="s">
        <v>3</v>
      </c>
      <c r="G9" s="17" t="s">
        <v>0</v>
      </c>
      <c r="H9" s="17" t="s">
        <v>3</v>
      </c>
      <c r="I9" s="17" t="s">
        <v>62</v>
      </c>
      <c r="J9" s="96"/>
      <c r="K9" s="94"/>
      <c r="L9" s="96"/>
      <c r="M9" s="94"/>
      <c r="N9" s="94"/>
    </row>
    <row r="10" spans="1:14">
      <c r="A10" s="66" t="s">
        <v>123</v>
      </c>
      <c r="B10" s="66">
        <v>60442069</v>
      </c>
      <c r="C10" s="66">
        <v>219941024544</v>
      </c>
      <c r="D10" s="66">
        <v>121637811918</v>
      </c>
      <c r="E10" s="66">
        <v>20260263</v>
      </c>
      <c r="F10" s="66">
        <v>0</v>
      </c>
      <c r="G10" s="66">
        <v>0</v>
      </c>
      <c r="H10" s="66">
        <v>0</v>
      </c>
      <c r="I10" s="66">
        <v>0</v>
      </c>
      <c r="J10" s="66">
        <v>80702332</v>
      </c>
      <c r="K10" s="66">
        <v>1508</v>
      </c>
      <c r="L10" s="66">
        <v>219941024544</v>
      </c>
      <c r="M10" s="66">
        <v>121606625327</v>
      </c>
      <c r="N10" s="67">
        <v>7.7848001868503259E-4</v>
      </c>
    </row>
    <row r="11" spans="1:14">
      <c r="A11" s="66" t="s">
        <v>143</v>
      </c>
      <c r="B11" s="66">
        <v>14055558480</v>
      </c>
      <c r="C11" s="66">
        <v>5817851982567</v>
      </c>
      <c r="D11" s="66">
        <v>6629181592622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14055558480</v>
      </c>
      <c r="K11" s="66">
        <v>472</v>
      </c>
      <c r="L11" s="66">
        <v>5817851982567</v>
      </c>
      <c r="M11" s="66">
        <v>6629181592622</v>
      </c>
      <c r="N11" s="67">
        <v>4.2437534930467605E-2</v>
      </c>
    </row>
    <row r="12" spans="1:14">
      <c r="A12" s="66" t="s">
        <v>140</v>
      </c>
      <c r="B12" s="66">
        <v>786519511</v>
      </c>
      <c r="C12" s="66">
        <v>2098835902894</v>
      </c>
      <c r="D12" s="66">
        <v>844079966128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786519511</v>
      </c>
      <c r="K12" s="66">
        <v>1074</v>
      </c>
      <c r="L12" s="66">
        <v>2098835902894</v>
      </c>
      <c r="M12" s="66">
        <v>844079966128</v>
      </c>
      <c r="N12" s="67">
        <v>5.4034834536033543E-3</v>
      </c>
    </row>
    <row r="13" spans="1:14">
      <c r="A13" s="66" t="s">
        <v>138</v>
      </c>
      <c r="B13" s="66">
        <v>17331007604</v>
      </c>
      <c r="C13" s="66">
        <v>22388472801770</v>
      </c>
      <c r="D13" s="66">
        <v>21699248555891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17331007604</v>
      </c>
      <c r="K13" s="66">
        <v>1253</v>
      </c>
      <c r="L13" s="66">
        <v>22388472801770</v>
      </c>
      <c r="M13" s="66">
        <v>21699248555891</v>
      </c>
      <c r="N13" s="67">
        <v>0.13891045307619937</v>
      </c>
    </row>
    <row r="14" spans="1:14">
      <c r="A14" s="66" t="s">
        <v>136</v>
      </c>
      <c r="B14" s="66">
        <v>38895630</v>
      </c>
      <c r="C14" s="66">
        <v>225024543598</v>
      </c>
      <c r="D14" s="66">
        <v>110029842248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38895630</v>
      </c>
      <c r="K14" s="66">
        <v>2831</v>
      </c>
      <c r="L14" s="66">
        <v>225024543598</v>
      </c>
      <c r="M14" s="66">
        <v>110029842248</v>
      </c>
      <c r="N14" s="67">
        <v>7.0436979415229475E-4</v>
      </c>
    </row>
    <row r="15" spans="1:14">
      <c r="A15" s="66" t="s">
        <v>281</v>
      </c>
      <c r="B15" s="66">
        <v>527253432</v>
      </c>
      <c r="C15" s="66">
        <v>1077147930561</v>
      </c>
      <c r="D15" s="66">
        <v>947808042186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527253432</v>
      </c>
      <c r="K15" s="66">
        <v>1799</v>
      </c>
      <c r="L15" s="66">
        <v>1077147930561</v>
      </c>
      <c r="M15" s="66">
        <v>947808042186</v>
      </c>
      <c r="N15" s="67">
        <v>6.0675117034676776E-3</v>
      </c>
    </row>
    <row r="16" spans="1:14">
      <c r="A16" s="66" t="s">
        <v>156</v>
      </c>
      <c r="B16" s="66">
        <v>6649924847</v>
      </c>
      <c r="C16" s="66">
        <v>7473858020684</v>
      </c>
      <c r="D16" s="66">
        <v>8232995050200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6649924847</v>
      </c>
      <c r="K16" s="66">
        <v>1239</v>
      </c>
      <c r="L16" s="66">
        <v>7473858020684</v>
      </c>
      <c r="M16" s="66">
        <v>8232995050200</v>
      </c>
      <c r="N16" s="67">
        <v>5.270454733267279E-2</v>
      </c>
    </row>
    <row r="17" spans="1:14">
      <c r="A17" s="66" t="s">
        <v>131</v>
      </c>
      <c r="B17" s="66">
        <v>1376744619</v>
      </c>
      <c r="C17" s="66">
        <v>3794364136328</v>
      </c>
      <c r="D17" s="66">
        <v>3919364437012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1376744619</v>
      </c>
      <c r="K17" s="66">
        <v>2849</v>
      </c>
      <c r="L17" s="66">
        <v>3794364136328</v>
      </c>
      <c r="M17" s="66">
        <v>3919364437012</v>
      </c>
      <c r="N17" s="67">
        <v>2.5090301551860563E-2</v>
      </c>
    </row>
    <row r="18" spans="1:14">
      <c r="A18" s="66" t="s">
        <v>165</v>
      </c>
      <c r="B18" s="66">
        <v>220690469</v>
      </c>
      <c r="C18" s="66">
        <v>832142650814</v>
      </c>
      <c r="D18" s="66">
        <v>714273168605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220690469</v>
      </c>
      <c r="K18" s="66">
        <v>3239</v>
      </c>
      <c r="L18" s="66">
        <v>832142650814</v>
      </c>
      <c r="M18" s="66">
        <v>714273168605</v>
      </c>
      <c r="N18" s="67">
        <v>4.5725090071912396E-3</v>
      </c>
    </row>
    <row r="19" spans="1:14">
      <c r="A19" s="66" t="s">
        <v>282</v>
      </c>
      <c r="B19" s="66">
        <v>180000000</v>
      </c>
      <c r="C19" s="66">
        <v>684000452541</v>
      </c>
      <c r="D19" s="66">
        <v>819276876000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180000000</v>
      </c>
      <c r="K19" s="66">
        <v>4555</v>
      </c>
      <c r="L19" s="66">
        <v>684000452541</v>
      </c>
      <c r="M19" s="66">
        <v>819276876000</v>
      </c>
      <c r="N19" s="67">
        <v>5.2447033705744E-3</v>
      </c>
    </row>
    <row r="20" spans="1:14">
      <c r="A20" s="66" t="s">
        <v>161</v>
      </c>
      <c r="B20" s="66">
        <v>44658855</v>
      </c>
      <c r="C20" s="66">
        <v>87770613453</v>
      </c>
      <c r="D20" s="66">
        <v>68633118148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44658855</v>
      </c>
      <c r="K20" s="66">
        <v>1538</v>
      </c>
      <c r="L20" s="66">
        <v>87770613453</v>
      </c>
      <c r="M20" s="66">
        <v>68633118148</v>
      </c>
      <c r="N20" s="67">
        <v>4.3936348825234834E-4</v>
      </c>
    </row>
    <row r="21" spans="1:14">
      <c r="A21" s="66" t="s">
        <v>139</v>
      </c>
      <c r="B21" s="66">
        <v>162887424</v>
      </c>
      <c r="C21" s="66">
        <v>135618282929</v>
      </c>
      <c r="D21" s="66">
        <v>97495414105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162887424</v>
      </c>
      <c r="K21" s="66">
        <v>599</v>
      </c>
      <c r="L21" s="66">
        <v>135618282929</v>
      </c>
      <c r="M21" s="66">
        <v>97495414105</v>
      </c>
      <c r="N21" s="67">
        <v>6.2412908499084798E-4</v>
      </c>
    </row>
    <row r="22" spans="1:14">
      <c r="A22" s="66" t="s">
        <v>125</v>
      </c>
      <c r="B22" s="66">
        <v>1250381423</v>
      </c>
      <c r="C22" s="66">
        <v>2673276813466</v>
      </c>
      <c r="D22" s="66">
        <v>1588026970194</v>
      </c>
      <c r="E22" s="66">
        <v>472752148</v>
      </c>
      <c r="F22" s="66">
        <v>0</v>
      </c>
      <c r="G22" s="66">
        <v>0</v>
      </c>
      <c r="H22" s="66">
        <v>0</v>
      </c>
      <c r="I22" s="66">
        <v>0</v>
      </c>
      <c r="J22" s="66">
        <v>1723133571</v>
      </c>
      <c r="K22" s="66">
        <v>922</v>
      </c>
      <c r="L22" s="66">
        <v>2673276813466</v>
      </c>
      <c r="M22" s="66">
        <v>1587521718306</v>
      </c>
      <c r="N22" s="67">
        <v>1.0162718796007544E-2</v>
      </c>
    </row>
    <row r="23" spans="1:14">
      <c r="A23" s="66" t="s">
        <v>135</v>
      </c>
      <c r="B23" s="66">
        <v>11997322437</v>
      </c>
      <c r="C23" s="66">
        <v>4942497633962</v>
      </c>
      <c r="D23" s="66">
        <v>6066031462806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11997322437</v>
      </c>
      <c r="K23" s="66">
        <v>506</v>
      </c>
      <c r="L23" s="66">
        <v>4942497633962</v>
      </c>
      <c r="M23" s="66">
        <v>6066031462806</v>
      </c>
      <c r="N23" s="67">
        <v>3.8832458953704178E-2</v>
      </c>
    </row>
    <row r="24" spans="1:14">
      <c r="A24" s="66" t="s">
        <v>129</v>
      </c>
      <c r="B24" s="66">
        <v>71468632</v>
      </c>
      <c r="C24" s="66">
        <v>153362946824</v>
      </c>
      <c r="D24" s="66">
        <v>117976449767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71468632</v>
      </c>
      <c r="K24" s="66">
        <v>1652</v>
      </c>
      <c r="L24" s="66">
        <v>153362946824</v>
      </c>
      <c r="M24" s="66">
        <v>117976449767</v>
      </c>
      <c r="N24" s="67">
        <v>7.5524099589182876E-4</v>
      </c>
    </row>
    <row r="25" spans="1:14">
      <c r="A25" s="66" t="s">
        <v>126</v>
      </c>
      <c r="B25" s="66">
        <v>8011855</v>
      </c>
      <c r="C25" s="66">
        <v>23795041599</v>
      </c>
      <c r="D25" s="66">
        <v>21287331768</v>
      </c>
      <c r="E25" s="66">
        <v>806510</v>
      </c>
      <c r="F25" s="66">
        <v>0</v>
      </c>
      <c r="G25" s="66">
        <v>0</v>
      </c>
      <c r="H25" s="66">
        <v>0</v>
      </c>
      <c r="I25" s="66">
        <v>0</v>
      </c>
      <c r="J25" s="66">
        <v>8818365</v>
      </c>
      <c r="K25" s="66">
        <v>2416</v>
      </c>
      <c r="L25" s="66">
        <v>23795041599</v>
      </c>
      <c r="M25" s="66">
        <v>21288977911</v>
      </c>
      <c r="N25" s="67">
        <v>1.3628405423944328E-4</v>
      </c>
    </row>
    <row r="26" spans="1:14">
      <c r="A26" s="66" t="s">
        <v>163</v>
      </c>
      <c r="B26" s="66">
        <v>34995268</v>
      </c>
      <c r="C26" s="66">
        <v>235824991690</v>
      </c>
      <c r="D26" s="66">
        <v>255970676085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34995268</v>
      </c>
      <c r="K26" s="66">
        <v>7320</v>
      </c>
      <c r="L26" s="66">
        <v>235824991690</v>
      </c>
      <c r="M26" s="66">
        <v>255970676085</v>
      </c>
      <c r="N26" s="67">
        <v>1.6386282915559886E-3</v>
      </c>
    </row>
    <row r="27" spans="1:14">
      <c r="A27" s="66" t="s">
        <v>134</v>
      </c>
      <c r="B27" s="66">
        <v>83334559</v>
      </c>
      <c r="C27" s="66">
        <v>529814650770</v>
      </c>
      <c r="D27" s="66">
        <v>527106852574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83334559</v>
      </c>
      <c r="K27" s="66">
        <v>6330</v>
      </c>
      <c r="L27" s="66">
        <v>529814650770</v>
      </c>
      <c r="M27" s="66">
        <v>527106852574</v>
      </c>
      <c r="N27" s="67">
        <v>3.3743404303623009E-3</v>
      </c>
    </row>
    <row r="28" spans="1:14">
      <c r="A28" s="66" t="s">
        <v>155</v>
      </c>
      <c r="B28" s="66">
        <v>62278670</v>
      </c>
      <c r="C28" s="66">
        <v>1025348261380</v>
      </c>
      <c r="D28" s="66">
        <v>564438237572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62278670</v>
      </c>
      <c r="K28" s="66">
        <v>9070</v>
      </c>
      <c r="L28" s="66">
        <v>1025348261380</v>
      </c>
      <c r="M28" s="66">
        <v>564438237572</v>
      </c>
      <c r="N28" s="67">
        <v>3.6133219596386395E-3</v>
      </c>
    </row>
    <row r="29" spans="1:14">
      <c r="A29" s="66" t="s">
        <v>283</v>
      </c>
      <c r="B29" s="66">
        <v>6665380</v>
      </c>
      <c r="C29" s="66">
        <v>47769727395</v>
      </c>
      <c r="D29" s="66">
        <v>26474749387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6665380</v>
      </c>
      <c r="K29" s="66">
        <v>3975</v>
      </c>
      <c r="L29" s="66">
        <v>47769727395</v>
      </c>
      <c r="M29" s="66">
        <v>26474749387</v>
      </c>
      <c r="N29" s="67">
        <v>1.6948141881293797E-4</v>
      </c>
    </row>
    <row r="30" spans="1:14">
      <c r="A30" s="66" t="s">
        <v>124</v>
      </c>
      <c r="B30" s="66">
        <v>50607963</v>
      </c>
      <c r="C30" s="66">
        <v>98072722917</v>
      </c>
      <c r="D30" s="66">
        <v>67611422768</v>
      </c>
      <c r="E30" s="66">
        <v>13997946</v>
      </c>
      <c r="F30" s="66">
        <v>0</v>
      </c>
      <c r="G30" s="66">
        <v>0</v>
      </c>
      <c r="H30" s="66">
        <v>0</v>
      </c>
      <c r="I30" s="66">
        <v>0</v>
      </c>
      <c r="J30" s="66">
        <v>64605909</v>
      </c>
      <c r="K30" s="66">
        <v>1047</v>
      </c>
      <c r="L30" s="66">
        <v>98072722917</v>
      </c>
      <c r="M30" s="66">
        <v>67590978509</v>
      </c>
      <c r="N30" s="67">
        <v>4.3269210103590689E-4</v>
      </c>
    </row>
    <row r="31" spans="1:14">
      <c r="A31" s="66" t="s">
        <v>159</v>
      </c>
      <c r="B31" s="66">
        <v>190509788</v>
      </c>
      <c r="C31" s="66">
        <v>433409607779</v>
      </c>
      <c r="D31" s="66">
        <v>383014381129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190509788</v>
      </c>
      <c r="K31" s="66">
        <v>2012</v>
      </c>
      <c r="L31" s="66">
        <v>433409607779</v>
      </c>
      <c r="M31" s="66">
        <v>383014381129</v>
      </c>
      <c r="N31" s="67">
        <v>2.4519144559448473E-3</v>
      </c>
    </row>
    <row r="32" spans="1:14">
      <c r="A32" s="66" t="s">
        <v>133</v>
      </c>
      <c r="B32" s="66">
        <v>86689494</v>
      </c>
      <c r="C32" s="66">
        <v>240188019081</v>
      </c>
      <c r="D32" s="66">
        <v>147346760584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86689494</v>
      </c>
      <c r="K32" s="66">
        <v>1701</v>
      </c>
      <c r="L32" s="66">
        <v>240188019081</v>
      </c>
      <c r="M32" s="66">
        <v>147346760584</v>
      </c>
      <c r="N32" s="67">
        <v>9.4325871328281453E-4</v>
      </c>
    </row>
    <row r="33" spans="1:14">
      <c r="A33" s="66" t="s">
        <v>142</v>
      </c>
      <c r="B33" s="66">
        <v>40976193</v>
      </c>
      <c r="C33" s="66">
        <v>229047106152</v>
      </c>
      <c r="D33" s="66">
        <v>153011655936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40976193</v>
      </c>
      <c r="K33" s="66">
        <v>3737</v>
      </c>
      <c r="L33" s="66">
        <v>229047106152</v>
      </c>
      <c r="M33" s="66">
        <v>153011655936</v>
      </c>
      <c r="N33" s="67">
        <v>9.7952324926196214E-4</v>
      </c>
    </row>
    <row r="34" spans="1:14">
      <c r="A34" s="66" t="s">
        <v>149</v>
      </c>
      <c r="B34" s="66">
        <v>129125219</v>
      </c>
      <c r="C34" s="66">
        <v>439463547561</v>
      </c>
      <c r="D34" s="66">
        <v>226829613379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129125219</v>
      </c>
      <c r="K34" s="66">
        <v>1758</v>
      </c>
      <c r="L34" s="66">
        <v>439463547561</v>
      </c>
      <c r="M34" s="66">
        <v>226829613379</v>
      </c>
      <c r="N34" s="67">
        <v>1.4520781346145663E-3</v>
      </c>
    </row>
    <row r="35" spans="1:14">
      <c r="A35" s="66" t="s">
        <v>153</v>
      </c>
      <c r="B35" s="66">
        <v>241854255</v>
      </c>
      <c r="C35" s="66">
        <v>629041633730</v>
      </c>
      <c r="D35" s="66">
        <v>580250740285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241854255</v>
      </c>
      <c r="K35" s="66">
        <v>2401</v>
      </c>
      <c r="L35" s="66">
        <v>629041633730</v>
      </c>
      <c r="M35" s="66">
        <v>580250740285</v>
      </c>
      <c r="N35" s="67">
        <v>3.7145476730763125E-3</v>
      </c>
    </row>
    <row r="36" spans="1:14">
      <c r="A36" s="66" t="s">
        <v>144</v>
      </c>
      <c r="B36" s="66">
        <v>237900800</v>
      </c>
      <c r="C36" s="66">
        <v>547612529883</v>
      </c>
      <c r="D36" s="66">
        <v>358006313060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237900800</v>
      </c>
      <c r="K36" s="66">
        <v>1506</v>
      </c>
      <c r="L36" s="66">
        <v>547612529883</v>
      </c>
      <c r="M36" s="66">
        <v>358006313060</v>
      </c>
      <c r="N36" s="67">
        <v>2.2918221809945186E-3</v>
      </c>
    </row>
    <row r="37" spans="1:14">
      <c r="A37" s="66" t="s">
        <v>162</v>
      </c>
      <c r="B37" s="66">
        <v>1436706067</v>
      </c>
      <c r="C37" s="66">
        <v>880686178250</v>
      </c>
      <c r="D37" s="66">
        <v>607121597912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1436706067</v>
      </c>
      <c r="K37" s="66">
        <v>423</v>
      </c>
      <c r="L37" s="66">
        <v>880686178250</v>
      </c>
      <c r="M37" s="66">
        <v>607121597912</v>
      </c>
      <c r="N37" s="67">
        <v>3.8874815164639427E-3</v>
      </c>
    </row>
    <row r="38" spans="1:14">
      <c r="A38" s="66" t="s">
        <v>141</v>
      </c>
      <c r="B38" s="66">
        <v>21015982</v>
      </c>
      <c r="C38" s="66">
        <v>205767651976</v>
      </c>
      <c r="D38" s="66">
        <v>287490134897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21015982</v>
      </c>
      <c r="K38" s="66">
        <v>13690</v>
      </c>
      <c r="L38" s="66">
        <v>205767651976</v>
      </c>
      <c r="M38" s="66">
        <v>287490134897</v>
      </c>
      <c r="N38" s="67">
        <v>1.8404040485834302E-3</v>
      </c>
    </row>
    <row r="39" spans="1:14">
      <c r="A39" s="66" t="s">
        <v>128</v>
      </c>
      <c r="B39" s="66">
        <v>59810833</v>
      </c>
      <c r="C39" s="66">
        <v>437298183618</v>
      </c>
      <c r="D39" s="66">
        <v>190412490379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59810833</v>
      </c>
      <c r="K39" s="66">
        <v>3186</v>
      </c>
      <c r="L39" s="66">
        <v>437298183618</v>
      </c>
      <c r="M39" s="66">
        <v>190412490379</v>
      </c>
      <c r="N39" s="67">
        <v>1.218949367844976E-3</v>
      </c>
    </row>
    <row r="40" spans="1:14">
      <c r="A40" s="66" t="s">
        <v>160</v>
      </c>
      <c r="B40" s="66">
        <v>253363863</v>
      </c>
      <c r="C40" s="66">
        <v>219124765189</v>
      </c>
      <c r="D40" s="66">
        <v>189878479848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253363863</v>
      </c>
      <c r="K40" s="66">
        <v>750</v>
      </c>
      <c r="L40" s="66">
        <v>219124765189</v>
      </c>
      <c r="M40" s="66">
        <v>189878479848</v>
      </c>
      <c r="N40" s="67">
        <v>1.2155308326538793E-3</v>
      </c>
    </row>
    <row r="41" spans="1:14">
      <c r="A41" s="66" t="s">
        <v>164</v>
      </c>
      <c r="B41" s="66">
        <v>38278479</v>
      </c>
      <c r="C41" s="66">
        <v>215825969763</v>
      </c>
      <c r="D41" s="66">
        <v>142555466676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38278479</v>
      </c>
      <c r="K41" s="66">
        <v>3727</v>
      </c>
      <c r="L41" s="66">
        <v>215825969763</v>
      </c>
      <c r="M41" s="66">
        <v>142555466676</v>
      </c>
      <c r="N41" s="67">
        <v>9.1258664618946701E-4</v>
      </c>
    </row>
    <row r="42" spans="1:14">
      <c r="A42" s="66" t="s">
        <v>157</v>
      </c>
      <c r="B42" s="66">
        <v>453591988</v>
      </c>
      <c r="C42" s="66">
        <v>1426637000216</v>
      </c>
      <c r="D42" s="66">
        <v>1072383012639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453591988</v>
      </c>
      <c r="K42" s="66">
        <v>2366</v>
      </c>
      <c r="L42" s="66">
        <v>1426637000216</v>
      </c>
      <c r="M42" s="66">
        <v>1072383012639</v>
      </c>
      <c r="N42" s="67">
        <v>6.8649939546621512E-3</v>
      </c>
    </row>
    <row r="43" spans="1:14">
      <c r="A43" s="66" t="s">
        <v>398</v>
      </c>
      <c r="B43" s="66">
        <v>85230570</v>
      </c>
      <c r="C43" s="66">
        <v>182836520972</v>
      </c>
      <c r="D43" s="66">
        <v>116336475651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85230570</v>
      </c>
      <c r="K43" s="66">
        <v>1366</v>
      </c>
      <c r="L43" s="66">
        <v>182836520972</v>
      </c>
      <c r="M43" s="66">
        <v>116336475651</v>
      </c>
      <c r="N43" s="67">
        <v>7.4474249651292047E-4</v>
      </c>
    </row>
    <row r="44" spans="1:14" ht="16.8" thickBot="1">
      <c r="A44" s="66" t="s">
        <v>2</v>
      </c>
      <c r="B44" s="68">
        <f t="shared" ref="B44:J44" si="0">SUM(B10:B43)</f>
        <v>58274702658</v>
      </c>
      <c r="C44" s="68">
        <f t="shared" si="0"/>
        <v>60651729846856</v>
      </c>
      <c r="D44" s="68">
        <f t="shared" si="0"/>
        <v>57893585150359</v>
      </c>
      <c r="E44" s="68">
        <f t="shared" si="0"/>
        <v>507816867</v>
      </c>
      <c r="F44" s="68">
        <f t="shared" si="0"/>
        <v>0</v>
      </c>
      <c r="G44" s="68">
        <f t="shared" si="0"/>
        <v>0</v>
      </c>
      <c r="H44" s="68">
        <f t="shared" si="0"/>
        <v>0</v>
      </c>
      <c r="I44" s="68">
        <f t="shared" si="0"/>
        <v>0</v>
      </c>
      <c r="J44" s="68">
        <f t="shared" si="0"/>
        <v>58782519525</v>
      </c>
      <c r="K44" s="69"/>
      <c r="L44" s="68">
        <f>SUM(L10:L43)</f>
        <v>60651729846856</v>
      </c>
      <c r="M44" s="68">
        <f>SUM(M10:M43)</f>
        <v>57893029913764</v>
      </c>
      <c r="N44" s="70">
        <f>SUM(N10:N43)</f>
        <v>0.37061038708345206</v>
      </c>
    </row>
    <row r="45" spans="1:14" ht="16.8" thickTop="1"/>
  </sheetData>
  <mergeCells count="19">
    <mergeCell ref="A1:N1"/>
    <mergeCell ref="A2:N2"/>
    <mergeCell ref="A3:N3"/>
    <mergeCell ref="A4:N4"/>
    <mergeCell ref="A5:N5"/>
    <mergeCell ref="B7:D7"/>
    <mergeCell ref="F7:I7"/>
    <mergeCell ref="J7:N7"/>
    <mergeCell ref="A8:A9"/>
    <mergeCell ref="B8:B9"/>
    <mergeCell ref="C8:C9"/>
    <mergeCell ref="M8:M9"/>
    <mergeCell ref="N8:N9"/>
    <mergeCell ref="H8:I8"/>
    <mergeCell ref="J8:J9"/>
    <mergeCell ref="K8:K9"/>
    <mergeCell ref="L8:L9"/>
    <mergeCell ref="E8:G8"/>
    <mergeCell ref="D8:D9"/>
  </mergeCells>
  <pageMargins left="0.7" right="0.7" top="0.75" bottom="0.75" header="0.3" footer="0.3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6"/>
  <sheetViews>
    <sheetView rightToLeft="1" topLeftCell="A94" zoomScaleNormal="100" workbookViewId="0">
      <selection activeCell="I116" sqref="I116"/>
    </sheetView>
  </sheetViews>
  <sheetFormatPr defaultRowHeight="14.4"/>
  <cols>
    <col min="1" max="1" width="74.44140625" customWidth="1"/>
    <col min="2" max="2" width="16.5546875" customWidth="1"/>
    <col min="3" max="3" width="19.88671875" customWidth="1"/>
    <col min="4" max="4" width="19.5546875" customWidth="1"/>
    <col min="5" max="5" width="20.6640625" customWidth="1"/>
    <col min="6" max="6" width="14.44140625" customWidth="1"/>
    <col min="7" max="7" width="20.5546875" customWidth="1"/>
    <col min="8" max="8" width="20.33203125" customWidth="1"/>
    <col min="9" max="9" width="23.109375" customWidth="1"/>
  </cols>
  <sheetData>
    <row r="1" spans="1:9" ht="20.399999999999999">
      <c r="A1" s="127" t="s">
        <v>116</v>
      </c>
      <c r="B1" s="127"/>
      <c r="C1" s="127"/>
      <c r="D1" s="127"/>
      <c r="E1" s="127"/>
      <c r="F1" s="127"/>
      <c r="G1" s="127"/>
      <c r="H1" s="127"/>
      <c r="I1" s="127"/>
    </row>
    <row r="2" spans="1:9" ht="20.399999999999999">
      <c r="A2" s="127" t="s">
        <v>69</v>
      </c>
      <c r="B2" s="127"/>
      <c r="C2" s="127"/>
      <c r="D2" s="127"/>
      <c r="E2" s="127"/>
      <c r="F2" s="127"/>
      <c r="G2" s="127"/>
      <c r="H2" s="127"/>
      <c r="I2" s="127"/>
    </row>
    <row r="3" spans="1:9" ht="20.399999999999999">
      <c r="A3" s="127" t="s">
        <v>117</v>
      </c>
      <c r="B3" s="127"/>
      <c r="C3" s="127"/>
      <c r="D3" s="127"/>
      <c r="E3" s="127"/>
      <c r="F3" s="127"/>
      <c r="G3" s="127"/>
      <c r="H3" s="127"/>
      <c r="I3" s="127"/>
    </row>
    <row r="4" spans="1:9" ht="25.2">
      <c r="A4" s="101" t="s">
        <v>61</v>
      </c>
      <c r="B4" s="101"/>
      <c r="C4" s="101"/>
      <c r="D4" s="101"/>
      <c r="E4" s="101"/>
      <c r="F4" s="101"/>
      <c r="G4" s="101"/>
      <c r="H4" s="101"/>
      <c r="I4" s="101"/>
    </row>
    <row r="5" spans="1:9" ht="16.5" customHeight="1" thickBot="1">
      <c r="A5" s="34"/>
      <c r="B5" s="130" t="s">
        <v>98</v>
      </c>
      <c r="C5" s="130"/>
      <c r="D5" s="130"/>
      <c r="E5" s="130"/>
      <c r="F5" s="130" t="s">
        <v>118</v>
      </c>
      <c r="G5" s="130"/>
      <c r="H5" s="130"/>
      <c r="I5" s="130"/>
    </row>
    <row r="6" spans="1:9" ht="19.2" thickBot="1">
      <c r="A6" s="48" t="s">
        <v>42</v>
      </c>
      <c r="B6" s="35" t="s">
        <v>3</v>
      </c>
      <c r="C6" s="36" t="s">
        <v>56</v>
      </c>
      <c r="D6" s="35" t="s">
        <v>54</v>
      </c>
      <c r="E6" s="37" t="s">
        <v>57</v>
      </c>
      <c r="F6" s="35" t="s">
        <v>3</v>
      </c>
      <c r="G6" s="36" t="s">
        <v>24</v>
      </c>
      <c r="H6" s="35" t="s">
        <v>54</v>
      </c>
      <c r="I6" s="37" t="s">
        <v>57</v>
      </c>
    </row>
    <row r="7" spans="1:9" s="9" customFormat="1" ht="16.8">
      <c r="A7" s="66" t="s">
        <v>167</v>
      </c>
      <c r="B7" s="66">
        <v>6092842</v>
      </c>
      <c r="C7" s="66">
        <v>744240594100</v>
      </c>
      <c r="D7" s="66">
        <v>723030585140</v>
      </c>
      <c r="E7" s="66">
        <v>21210008960</v>
      </c>
      <c r="F7" s="66">
        <v>642648896</v>
      </c>
      <c r="G7" s="66">
        <v>70346264342726</v>
      </c>
      <c r="H7" s="66">
        <v>69676715690906</v>
      </c>
      <c r="I7" s="66">
        <v>669548651820</v>
      </c>
    </row>
    <row r="8" spans="1:9" s="9" customFormat="1" ht="16.8">
      <c r="A8" s="66" t="s">
        <v>168</v>
      </c>
      <c r="B8" s="66">
        <v>57703</v>
      </c>
      <c r="C8" s="66">
        <v>67695104005</v>
      </c>
      <c r="D8" s="66">
        <v>44068029054</v>
      </c>
      <c r="E8" s="66">
        <v>23627074951</v>
      </c>
      <c r="F8" s="66">
        <v>14624968</v>
      </c>
      <c r="G8" s="66">
        <v>15304169879143</v>
      </c>
      <c r="H8" s="66">
        <v>9256854217196</v>
      </c>
      <c r="I8" s="66">
        <v>6047315661947</v>
      </c>
    </row>
    <row r="9" spans="1:9" s="9" customFormat="1" ht="16.8">
      <c r="A9" s="66" t="s">
        <v>120</v>
      </c>
      <c r="B9" s="66">
        <v>0</v>
      </c>
      <c r="C9" s="66">
        <v>0</v>
      </c>
      <c r="D9" s="66">
        <v>0</v>
      </c>
      <c r="E9" s="66">
        <v>0</v>
      </c>
      <c r="F9" s="66">
        <v>52400000</v>
      </c>
      <c r="G9" s="66">
        <v>530715622291</v>
      </c>
      <c r="H9" s="66">
        <v>530521885670</v>
      </c>
      <c r="I9" s="66">
        <v>193736621</v>
      </c>
    </row>
    <row r="10" spans="1:9" s="9" customFormat="1" ht="16.8">
      <c r="A10" s="66" t="s">
        <v>177</v>
      </c>
      <c r="B10" s="66">
        <v>310600000</v>
      </c>
      <c r="C10" s="66">
        <v>4616070351081</v>
      </c>
      <c r="D10" s="66">
        <v>4373533068851</v>
      </c>
      <c r="E10" s="66">
        <v>242537282230</v>
      </c>
      <c r="F10" s="66">
        <v>1900800000</v>
      </c>
      <c r="G10" s="66">
        <v>25802637702587</v>
      </c>
      <c r="H10" s="66">
        <v>25153075855824</v>
      </c>
      <c r="I10" s="66">
        <v>649561846763</v>
      </c>
    </row>
    <row r="11" spans="1:9" s="9" customFormat="1" ht="16.8">
      <c r="A11" s="66" t="s">
        <v>153</v>
      </c>
      <c r="B11" s="66">
        <v>0</v>
      </c>
      <c r="C11" s="66">
        <v>0</v>
      </c>
      <c r="D11" s="66">
        <v>0</v>
      </c>
      <c r="E11" s="66">
        <v>0</v>
      </c>
      <c r="F11" s="66">
        <v>88583854</v>
      </c>
      <c r="G11" s="66">
        <v>242848779907</v>
      </c>
      <c r="H11" s="66">
        <v>222054693172</v>
      </c>
      <c r="I11" s="66">
        <v>20794086735</v>
      </c>
    </row>
    <row r="12" spans="1:9" s="9" customFormat="1" ht="16.8">
      <c r="A12" s="66" t="s">
        <v>139</v>
      </c>
      <c r="B12" s="66">
        <v>0</v>
      </c>
      <c r="C12" s="66">
        <v>0</v>
      </c>
      <c r="D12" s="66">
        <v>0</v>
      </c>
      <c r="E12" s="66">
        <v>0</v>
      </c>
      <c r="F12" s="66">
        <v>169029713</v>
      </c>
      <c r="G12" s="66">
        <v>122084229194</v>
      </c>
      <c r="H12" s="66">
        <v>95570857468</v>
      </c>
      <c r="I12" s="66">
        <v>26513371726</v>
      </c>
    </row>
    <row r="13" spans="1:9" s="9" customFormat="1" ht="16.8">
      <c r="A13" s="66" t="s">
        <v>213</v>
      </c>
      <c r="B13" s="66">
        <v>0</v>
      </c>
      <c r="C13" s="66">
        <v>0</v>
      </c>
      <c r="D13" s="66">
        <v>0</v>
      </c>
      <c r="E13" s="66">
        <v>0</v>
      </c>
      <c r="F13" s="66">
        <v>10000</v>
      </c>
      <c r="G13" s="66">
        <v>9657992875</v>
      </c>
      <c r="H13" s="66">
        <v>9985742875</v>
      </c>
      <c r="I13" s="66">
        <v>-327750000</v>
      </c>
    </row>
    <row r="14" spans="1:9" s="9" customFormat="1" ht="16.8">
      <c r="A14" s="66" t="s">
        <v>157</v>
      </c>
      <c r="B14" s="66">
        <v>0</v>
      </c>
      <c r="C14" s="66">
        <v>0</v>
      </c>
      <c r="D14" s="66">
        <v>0</v>
      </c>
      <c r="E14" s="66">
        <v>0</v>
      </c>
      <c r="F14" s="66">
        <v>311149674</v>
      </c>
      <c r="G14" s="66">
        <v>1333855971876</v>
      </c>
      <c r="H14" s="66">
        <v>1029319850261</v>
      </c>
      <c r="I14" s="66">
        <v>304536121615</v>
      </c>
    </row>
    <row r="15" spans="1:9" s="9" customFormat="1" ht="16.8">
      <c r="A15" s="66" t="s">
        <v>124</v>
      </c>
      <c r="B15" s="66">
        <v>0</v>
      </c>
      <c r="C15" s="66">
        <v>0</v>
      </c>
      <c r="D15" s="66">
        <v>0</v>
      </c>
      <c r="E15" s="66">
        <v>0</v>
      </c>
      <c r="F15" s="66">
        <v>105131555</v>
      </c>
      <c r="G15" s="66">
        <v>185551372601</v>
      </c>
      <c r="H15" s="66">
        <v>161491669567</v>
      </c>
      <c r="I15" s="66">
        <v>24059703034</v>
      </c>
    </row>
    <row r="16" spans="1:9" s="9" customFormat="1" ht="16.8">
      <c r="A16" s="66" t="s">
        <v>156</v>
      </c>
      <c r="B16" s="66">
        <v>0</v>
      </c>
      <c r="C16" s="66">
        <v>0</v>
      </c>
      <c r="D16" s="66">
        <v>0</v>
      </c>
      <c r="E16" s="66">
        <v>0</v>
      </c>
      <c r="F16" s="66">
        <v>2660134</v>
      </c>
      <c r="G16" s="66">
        <v>4226072453</v>
      </c>
      <c r="H16" s="66">
        <v>3653513984</v>
      </c>
      <c r="I16" s="66">
        <v>572558469</v>
      </c>
    </row>
    <row r="17" spans="1:9" s="9" customFormat="1" ht="16.8">
      <c r="A17" s="66" t="s">
        <v>184</v>
      </c>
      <c r="B17" s="66">
        <v>0</v>
      </c>
      <c r="C17" s="66">
        <v>0</v>
      </c>
      <c r="D17" s="66">
        <v>0</v>
      </c>
      <c r="E17" s="66">
        <v>0</v>
      </c>
      <c r="F17" s="66">
        <v>12000000</v>
      </c>
      <c r="G17" s="66">
        <v>191220139500</v>
      </c>
      <c r="H17" s="66">
        <v>172818543575</v>
      </c>
      <c r="I17" s="66">
        <v>18401595925</v>
      </c>
    </row>
    <row r="18" spans="1:9" s="9" customFormat="1" ht="16.8">
      <c r="A18" s="66" t="s">
        <v>179</v>
      </c>
      <c r="B18" s="66">
        <v>0</v>
      </c>
      <c r="C18" s="66">
        <v>0</v>
      </c>
      <c r="D18" s="66">
        <v>0</v>
      </c>
      <c r="E18" s="66">
        <v>0</v>
      </c>
      <c r="F18" s="66">
        <v>6500000</v>
      </c>
      <c r="G18" s="66">
        <v>105160207874</v>
      </c>
      <c r="H18" s="66">
        <v>91474657534</v>
      </c>
      <c r="I18" s="66">
        <v>13685550340</v>
      </c>
    </row>
    <row r="19" spans="1:9" s="9" customFormat="1" ht="16.8">
      <c r="A19" s="66" t="s">
        <v>201</v>
      </c>
      <c r="B19" s="66">
        <v>0</v>
      </c>
      <c r="C19" s="66">
        <v>0</v>
      </c>
      <c r="D19" s="66">
        <v>0</v>
      </c>
      <c r="E19" s="66">
        <v>0</v>
      </c>
      <c r="F19" s="66">
        <v>5000</v>
      </c>
      <c r="G19" s="66">
        <v>4027078250</v>
      </c>
      <c r="H19" s="66">
        <v>3839862250</v>
      </c>
      <c r="I19" s="66">
        <v>187216000</v>
      </c>
    </row>
    <row r="20" spans="1:9" s="9" customFormat="1" ht="16.8">
      <c r="A20" s="66" t="s">
        <v>410</v>
      </c>
      <c r="B20" s="66">
        <v>0</v>
      </c>
      <c r="C20" s="66">
        <v>0</v>
      </c>
      <c r="D20" s="66">
        <v>0</v>
      </c>
      <c r="E20" s="66">
        <v>0</v>
      </c>
      <c r="F20" s="66">
        <v>94</v>
      </c>
      <c r="G20" s="66">
        <v>32109422</v>
      </c>
      <c r="H20" s="66">
        <v>-2528165976</v>
      </c>
      <c r="I20" s="66">
        <v>2560275398</v>
      </c>
    </row>
    <row r="21" spans="1:9" s="9" customFormat="1" ht="16.8">
      <c r="A21" s="66" t="s">
        <v>411</v>
      </c>
      <c r="B21" s="66">
        <v>0</v>
      </c>
      <c r="C21" s="66">
        <v>0</v>
      </c>
      <c r="D21" s="66">
        <v>-2511400000</v>
      </c>
      <c r="E21" s="66">
        <v>2511400000</v>
      </c>
      <c r="F21" s="66">
        <v>15057</v>
      </c>
      <c r="G21" s="66">
        <v>2508386320</v>
      </c>
      <c r="H21" s="66">
        <v>-3013680</v>
      </c>
      <c r="I21" s="66">
        <v>2511400000</v>
      </c>
    </row>
    <row r="22" spans="1:9" s="9" customFormat="1" ht="16.8">
      <c r="A22" s="66" t="s">
        <v>412</v>
      </c>
      <c r="B22" s="66">
        <v>0</v>
      </c>
      <c r="C22" s="66">
        <v>0</v>
      </c>
      <c r="D22" s="66">
        <v>-17884000</v>
      </c>
      <c r="E22" s="66">
        <v>17884000</v>
      </c>
      <c r="F22" s="66">
        <v>24</v>
      </c>
      <c r="G22" s="66">
        <v>17862539</v>
      </c>
      <c r="H22" s="66">
        <v>-21461</v>
      </c>
      <c r="I22" s="66">
        <v>17884000</v>
      </c>
    </row>
    <row r="23" spans="1:9" s="9" customFormat="1" ht="16.8">
      <c r="A23" s="66" t="s">
        <v>147</v>
      </c>
      <c r="B23" s="66">
        <v>0</v>
      </c>
      <c r="C23" s="66">
        <v>0</v>
      </c>
      <c r="D23" s="66">
        <v>0</v>
      </c>
      <c r="E23" s="66">
        <v>0</v>
      </c>
      <c r="F23" s="66">
        <v>123600836</v>
      </c>
      <c r="G23" s="66">
        <v>363264925678</v>
      </c>
      <c r="H23" s="66">
        <v>375802217243</v>
      </c>
      <c r="I23" s="66">
        <v>-12537291565</v>
      </c>
    </row>
    <row r="24" spans="1:9" s="9" customFormat="1" ht="16.8">
      <c r="A24" s="66" t="s">
        <v>133</v>
      </c>
      <c r="B24" s="66">
        <v>0</v>
      </c>
      <c r="C24" s="66">
        <v>0</v>
      </c>
      <c r="D24" s="66">
        <v>0</v>
      </c>
      <c r="E24" s="66">
        <v>0</v>
      </c>
      <c r="F24" s="66">
        <v>77783837</v>
      </c>
      <c r="G24" s="66">
        <v>200957063700</v>
      </c>
      <c r="H24" s="66">
        <v>181585893327</v>
      </c>
      <c r="I24" s="66">
        <v>19371170373</v>
      </c>
    </row>
    <row r="25" spans="1:9" s="9" customFormat="1" ht="16.8">
      <c r="A25" s="66" t="s">
        <v>160</v>
      </c>
      <c r="B25" s="66">
        <v>0</v>
      </c>
      <c r="C25" s="66">
        <v>0</v>
      </c>
      <c r="D25" s="66">
        <v>0</v>
      </c>
      <c r="E25" s="66">
        <v>0</v>
      </c>
      <c r="F25" s="66">
        <v>118146820</v>
      </c>
      <c r="G25" s="66">
        <v>95893886205</v>
      </c>
      <c r="H25" s="66">
        <v>92395516455</v>
      </c>
      <c r="I25" s="66">
        <v>3498369750</v>
      </c>
    </row>
    <row r="26" spans="1:9" s="9" customFormat="1" ht="16.8">
      <c r="A26" s="66" t="s">
        <v>169</v>
      </c>
      <c r="B26" s="66">
        <v>0</v>
      </c>
      <c r="C26" s="66">
        <v>0</v>
      </c>
      <c r="D26" s="66">
        <v>0</v>
      </c>
      <c r="E26" s="66">
        <v>0</v>
      </c>
      <c r="F26" s="66">
        <v>43600000</v>
      </c>
      <c r="G26" s="66">
        <v>1097948982010</v>
      </c>
      <c r="H26" s="66">
        <v>987081217126</v>
      </c>
      <c r="I26" s="66">
        <v>110867764884</v>
      </c>
    </row>
    <row r="27" spans="1:9" s="9" customFormat="1" ht="16.8">
      <c r="A27" s="66" t="s">
        <v>141</v>
      </c>
      <c r="B27" s="66">
        <v>0</v>
      </c>
      <c r="C27" s="66">
        <v>0</v>
      </c>
      <c r="D27" s="66">
        <v>0</v>
      </c>
      <c r="E27" s="66">
        <v>0</v>
      </c>
      <c r="F27" s="66">
        <v>5000000</v>
      </c>
      <c r="G27" s="66">
        <v>67278829617</v>
      </c>
      <c r="H27" s="66">
        <v>48144710970</v>
      </c>
      <c r="I27" s="66">
        <v>19134118647</v>
      </c>
    </row>
    <row r="28" spans="1:9" s="9" customFormat="1" ht="16.8">
      <c r="A28" s="66" t="s">
        <v>189</v>
      </c>
      <c r="B28" s="66">
        <v>0</v>
      </c>
      <c r="C28" s="66">
        <v>0</v>
      </c>
      <c r="D28" s="66">
        <v>0</v>
      </c>
      <c r="E28" s="66">
        <v>0</v>
      </c>
      <c r="F28" s="66">
        <v>161023</v>
      </c>
      <c r="G28" s="66">
        <v>593457965880</v>
      </c>
      <c r="H28" s="66">
        <v>293221934769</v>
      </c>
      <c r="I28" s="66">
        <v>300236031111</v>
      </c>
    </row>
    <row r="29" spans="1:9" s="9" customFormat="1" ht="16.8">
      <c r="A29" s="66" t="s">
        <v>413</v>
      </c>
      <c r="B29" s="66">
        <v>0</v>
      </c>
      <c r="C29" s="66">
        <v>0</v>
      </c>
      <c r="D29" s="66">
        <v>0</v>
      </c>
      <c r="E29" s="66">
        <v>0</v>
      </c>
      <c r="F29" s="66">
        <v>9990</v>
      </c>
      <c r="G29" s="66">
        <v>2963469564</v>
      </c>
      <c r="H29" s="66">
        <v>-1182252796</v>
      </c>
      <c r="I29" s="66">
        <v>4145722360</v>
      </c>
    </row>
    <row r="30" spans="1:9" s="9" customFormat="1" ht="16.8">
      <c r="A30" s="66" t="s">
        <v>414</v>
      </c>
      <c r="B30" s="66">
        <v>0</v>
      </c>
      <c r="C30" s="66">
        <v>0</v>
      </c>
      <c r="D30" s="66">
        <v>-1375367369</v>
      </c>
      <c r="E30" s="66">
        <v>1375367369</v>
      </c>
      <c r="F30" s="66">
        <v>9621</v>
      </c>
      <c r="G30" s="66">
        <v>1373715659</v>
      </c>
      <c r="H30" s="66">
        <v>-1651710</v>
      </c>
      <c r="I30" s="66">
        <v>1375367369</v>
      </c>
    </row>
    <row r="31" spans="1:9" s="9" customFormat="1" ht="16.8">
      <c r="A31" s="66" t="s">
        <v>415</v>
      </c>
      <c r="B31" s="66">
        <v>0</v>
      </c>
      <c r="C31" s="66">
        <v>0</v>
      </c>
      <c r="D31" s="66">
        <v>-105000</v>
      </c>
      <c r="E31" s="66">
        <v>105000</v>
      </c>
      <c r="F31" s="66">
        <v>1</v>
      </c>
      <c r="G31" s="66">
        <v>104874</v>
      </c>
      <c r="H31" s="66">
        <v>-126</v>
      </c>
      <c r="I31" s="66">
        <v>105000</v>
      </c>
    </row>
    <row r="32" spans="1:9" s="9" customFormat="1" ht="16.8">
      <c r="A32" s="66" t="s">
        <v>416</v>
      </c>
      <c r="B32" s="66">
        <v>0</v>
      </c>
      <c r="C32" s="66">
        <v>0</v>
      </c>
      <c r="D32" s="66">
        <v>-4041031310</v>
      </c>
      <c r="E32" s="66">
        <v>4041031310</v>
      </c>
      <c r="F32" s="66">
        <v>27947</v>
      </c>
      <c r="G32" s="66">
        <v>4036182072</v>
      </c>
      <c r="H32" s="66">
        <v>-4849238</v>
      </c>
      <c r="I32" s="66">
        <v>4041031310</v>
      </c>
    </row>
    <row r="33" spans="1:9" s="9" customFormat="1" ht="16.8">
      <c r="A33" s="66" t="s">
        <v>417</v>
      </c>
      <c r="B33" s="66">
        <v>1</v>
      </c>
      <c r="C33" s="66">
        <v>674604</v>
      </c>
      <c r="D33" s="66">
        <v>674604</v>
      </c>
      <c r="E33" s="66">
        <v>0</v>
      </c>
      <c r="F33" s="66">
        <v>1</v>
      </c>
      <c r="G33" s="66">
        <v>674604</v>
      </c>
      <c r="H33" s="66">
        <v>674604</v>
      </c>
      <c r="I33" s="66">
        <v>0</v>
      </c>
    </row>
    <row r="34" spans="1:9" s="9" customFormat="1" ht="16.8">
      <c r="A34" s="66" t="s">
        <v>170</v>
      </c>
      <c r="B34" s="66">
        <v>19300000</v>
      </c>
      <c r="C34" s="66">
        <v>1156502732321</v>
      </c>
      <c r="D34" s="66">
        <v>1017758821810</v>
      </c>
      <c r="E34" s="66">
        <v>138743910511</v>
      </c>
      <c r="F34" s="66">
        <v>366968000</v>
      </c>
      <c r="G34" s="66">
        <v>20400416472553</v>
      </c>
      <c r="H34" s="66">
        <v>19587017517312</v>
      </c>
      <c r="I34" s="66">
        <v>813398955241</v>
      </c>
    </row>
    <row r="35" spans="1:9" s="9" customFormat="1" ht="16.8">
      <c r="A35" s="66" t="s">
        <v>122</v>
      </c>
      <c r="B35" s="66">
        <v>0</v>
      </c>
      <c r="C35" s="66">
        <v>0</v>
      </c>
      <c r="D35" s="66">
        <v>0</v>
      </c>
      <c r="E35" s="66">
        <v>0</v>
      </c>
      <c r="F35" s="66">
        <v>30000000</v>
      </c>
      <c r="G35" s="66">
        <v>303191141140</v>
      </c>
      <c r="H35" s="66">
        <v>307505462390</v>
      </c>
      <c r="I35" s="66">
        <v>-4314321250</v>
      </c>
    </row>
    <row r="36" spans="1:9" s="9" customFormat="1" ht="16.8">
      <c r="A36" s="66" t="s">
        <v>134</v>
      </c>
      <c r="B36" s="66">
        <v>0</v>
      </c>
      <c r="C36" s="66">
        <v>0</v>
      </c>
      <c r="D36" s="66">
        <v>0</v>
      </c>
      <c r="E36" s="66">
        <v>0</v>
      </c>
      <c r="F36" s="66">
        <v>497546813</v>
      </c>
      <c r="G36" s="66">
        <v>3096661159112</v>
      </c>
      <c r="H36" s="66">
        <v>2760607752379</v>
      </c>
      <c r="I36" s="66">
        <v>336053406733</v>
      </c>
    </row>
    <row r="37" spans="1:9" s="9" customFormat="1" ht="16.8">
      <c r="A37" s="66" t="s">
        <v>163</v>
      </c>
      <c r="B37" s="66">
        <v>0</v>
      </c>
      <c r="C37" s="66">
        <v>0</v>
      </c>
      <c r="D37" s="66">
        <v>0</v>
      </c>
      <c r="E37" s="66">
        <v>0</v>
      </c>
      <c r="F37" s="66">
        <v>193468547</v>
      </c>
      <c r="G37" s="66">
        <v>1226751332064</v>
      </c>
      <c r="H37" s="66">
        <v>1118005431223</v>
      </c>
      <c r="I37" s="66">
        <v>108745900841</v>
      </c>
    </row>
    <row r="38" spans="1:9" s="9" customFormat="1" ht="16.8">
      <c r="A38" s="66" t="s">
        <v>164</v>
      </c>
      <c r="B38" s="66">
        <v>0</v>
      </c>
      <c r="C38" s="66">
        <v>0</v>
      </c>
      <c r="D38" s="66">
        <v>0</v>
      </c>
      <c r="E38" s="66">
        <v>0</v>
      </c>
      <c r="F38" s="66">
        <v>25229695</v>
      </c>
      <c r="G38" s="66">
        <v>110571090971</v>
      </c>
      <c r="H38" s="66">
        <v>100161764232</v>
      </c>
      <c r="I38" s="66">
        <v>10409326739</v>
      </c>
    </row>
    <row r="39" spans="1:9" s="9" customFormat="1" ht="16.8">
      <c r="A39" s="66" t="s">
        <v>162</v>
      </c>
      <c r="B39" s="66">
        <v>0</v>
      </c>
      <c r="C39" s="66">
        <v>0</v>
      </c>
      <c r="D39" s="66">
        <v>0</v>
      </c>
      <c r="E39" s="66">
        <v>0</v>
      </c>
      <c r="F39" s="66">
        <v>30509122</v>
      </c>
      <c r="G39" s="66">
        <v>14170389751</v>
      </c>
      <c r="H39" s="66">
        <v>12152604479</v>
      </c>
      <c r="I39" s="66">
        <v>2017785272</v>
      </c>
    </row>
    <row r="40" spans="1:9" s="9" customFormat="1" ht="16.8">
      <c r="A40" s="66" t="s">
        <v>283</v>
      </c>
      <c r="B40" s="66">
        <v>0</v>
      </c>
      <c r="C40" s="66">
        <v>0</v>
      </c>
      <c r="D40" s="66">
        <v>0</v>
      </c>
      <c r="E40" s="66">
        <v>0</v>
      </c>
      <c r="F40" s="66">
        <v>1295224</v>
      </c>
      <c r="G40" s="66">
        <v>6820467740</v>
      </c>
      <c r="H40" s="66">
        <v>5492742568</v>
      </c>
      <c r="I40" s="66">
        <v>1327725172</v>
      </c>
    </row>
    <row r="41" spans="1:9" s="9" customFormat="1" ht="16.8">
      <c r="A41" s="66" t="s">
        <v>418</v>
      </c>
      <c r="B41" s="66">
        <v>0</v>
      </c>
      <c r="C41" s="66">
        <v>0</v>
      </c>
      <c r="D41" s="66">
        <v>0</v>
      </c>
      <c r="E41" s="66">
        <v>0</v>
      </c>
      <c r="F41" s="66">
        <v>14676</v>
      </c>
      <c r="G41" s="66">
        <v>1052932283</v>
      </c>
      <c r="H41" s="66">
        <v>281773349</v>
      </c>
      <c r="I41" s="66">
        <v>771158934</v>
      </c>
    </row>
    <row r="42" spans="1:9" s="9" customFormat="1" ht="16.8">
      <c r="A42" s="66" t="s">
        <v>419</v>
      </c>
      <c r="B42" s="66">
        <v>2505</v>
      </c>
      <c r="C42" s="66">
        <v>650518440</v>
      </c>
      <c r="D42" s="66">
        <v>650518440</v>
      </c>
      <c r="E42" s="66">
        <v>0</v>
      </c>
      <c r="F42" s="66">
        <v>2505</v>
      </c>
      <c r="G42" s="66">
        <v>650518440</v>
      </c>
      <c r="H42" s="66">
        <v>650518440</v>
      </c>
      <c r="I42" s="66">
        <v>0</v>
      </c>
    </row>
    <row r="43" spans="1:9" s="9" customFormat="1" ht="16.8">
      <c r="A43" s="66" t="s">
        <v>129</v>
      </c>
      <c r="B43" s="66">
        <v>0</v>
      </c>
      <c r="C43" s="66">
        <v>0</v>
      </c>
      <c r="D43" s="66">
        <v>0</v>
      </c>
      <c r="E43" s="66">
        <v>0</v>
      </c>
      <c r="F43" s="66">
        <v>87784018</v>
      </c>
      <c r="G43" s="66">
        <v>177634317638</v>
      </c>
      <c r="H43" s="66">
        <v>151210536391</v>
      </c>
      <c r="I43" s="66">
        <v>26423781247</v>
      </c>
    </row>
    <row r="44" spans="1:9" s="9" customFormat="1" ht="16.8">
      <c r="A44" s="66" t="s">
        <v>135</v>
      </c>
      <c r="B44" s="66">
        <v>0</v>
      </c>
      <c r="C44" s="66">
        <v>0</v>
      </c>
      <c r="D44" s="66">
        <v>0</v>
      </c>
      <c r="E44" s="66">
        <v>0</v>
      </c>
      <c r="F44" s="66">
        <v>3666870418</v>
      </c>
      <c r="G44" s="66">
        <v>1868102727239</v>
      </c>
      <c r="H44" s="66">
        <v>1426452540617</v>
      </c>
      <c r="I44" s="66">
        <v>441650186622</v>
      </c>
    </row>
    <row r="45" spans="1:9" s="9" customFormat="1" ht="16.8">
      <c r="A45" s="66" t="s">
        <v>126</v>
      </c>
      <c r="B45" s="66">
        <v>0</v>
      </c>
      <c r="C45" s="66">
        <v>0</v>
      </c>
      <c r="D45" s="66">
        <v>0</v>
      </c>
      <c r="E45" s="66">
        <v>0</v>
      </c>
      <c r="F45" s="66">
        <v>13217045</v>
      </c>
      <c r="G45" s="66">
        <v>37872446504</v>
      </c>
      <c r="H45" s="66">
        <v>36797885028</v>
      </c>
      <c r="I45" s="66">
        <v>1074561476</v>
      </c>
    </row>
    <row r="46" spans="1:9" s="9" customFormat="1" ht="16.8">
      <c r="A46" s="66" t="s">
        <v>159</v>
      </c>
      <c r="B46" s="66">
        <v>0</v>
      </c>
      <c r="C46" s="66">
        <v>0</v>
      </c>
      <c r="D46" s="66">
        <v>0</v>
      </c>
      <c r="E46" s="66">
        <v>0</v>
      </c>
      <c r="F46" s="66">
        <v>368076699</v>
      </c>
      <c r="G46" s="66">
        <v>675830748528</v>
      </c>
      <c r="H46" s="66">
        <v>466178362139</v>
      </c>
      <c r="I46" s="66">
        <v>209652386389</v>
      </c>
    </row>
    <row r="47" spans="1:9" s="9" customFormat="1" ht="16.8">
      <c r="A47" s="66" t="s">
        <v>161</v>
      </c>
      <c r="B47" s="66">
        <v>0</v>
      </c>
      <c r="C47" s="66">
        <v>0</v>
      </c>
      <c r="D47" s="66">
        <v>0</v>
      </c>
      <c r="E47" s="66">
        <v>0</v>
      </c>
      <c r="F47" s="66">
        <v>95587792</v>
      </c>
      <c r="G47" s="66">
        <v>181931385721</v>
      </c>
      <c r="H47" s="66">
        <v>172076303991</v>
      </c>
      <c r="I47" s="66">
        <v>9855081730</v>
      </c>
    </row>
    <row r="48" spans="1:9" s="9" customFormat="1" ht="16.8">
      <c r="A48" s="66" t="s">
        <v>173</v>
      </c>
      <c r="B48" s="66">
        <v>0</v>
      </c>
      <c r="C48" s="66">
        <v>0</v>
      </c>
      <c r="D48" s="66">
        <v>0</v>
      </c>
      <c r="E48" s="66">
        <v>0</v>
      </c>
      <c r="F48" s="66">
        <v>79700000</v>
      </c>
      <c r="G48" s="66">
        <v>1681883237515</v>
      </c>
      <c r="H48" s="66">
        <v>1646373050845</v>
      </c>
      <c r="I48" s="66">
        <v>35510186670</v>
      </c>
    </row>
    <row r="49" spans="1:9" s="9" customFormat="1" ht="16.8">
      <c r="A49" s="66" t="s">
        <v>185</v>
      </c>
      <c r="B49" s="66">
        <v>0</v>
      </c>
      <c r="C49" s="66">
        <v>0</v>
      </c>
      <c r="D49" s="66">
        <v>0</v>
      </c>
      <c r="E49" s="66">
        <v>0</v>
      </c>
      <c r="F49" s="66">
        <v>4600000</v>
      </c>
      <c r="G49" s="66">
        <v>100040696385</v>
      </c>
      <c r="H49" s="66">
        <v>87828041651</v>
      </c>
      <c r="I49" s="66">
        <v>12212654734</v>
      </c>
    </row>
    <row r="50" spans="1:9" s="9" customFormat="1" ht="16.8">
      <c r="A50" s="66" t="s">
        <v>121</v>
      </c>
      <c r="B50" s="66">
        <v>0</v>
      </c>
      <c r="C50" s="66">
        <v>0</v>
      </c>
      <c r="D50" s="66">
        <v>0</v>
      </c>
      <c r="E50" s="66">
        <v>0</v>
      </c>
      <c r="F50" s="66">
        <v>15000000</v>
      </c>
      <c r="G50" s="66">
        <v>152511398769</v>
      </c>
      <c r="H50" s="66">
        <v>150359591266</v>
      </c>
      <c r="I50" s="66">
        <v>2151807503</v>
      </c>
    </row>
    <row r="51" spans="1:9" s="9" customFormat="1" ht="16.8">
      <c r="A51" s="66" t="s">
        <v>420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1308428</v>
      </c>
      <c r="H51" s="66">
        <v>1636321</v>
      </c>
      <c r="I51" s="66">
        <v>-327893</v>
      </c>
    </row>
    <row r="52" spans="1:9" s="9" customFormat="1" ht="16.8">
      <c r="A52" s="66" t="s">
        <v>421</v>
      </c>
      <c r="B52" s="66">
        <v>1015</v>
      </c>
      <c r="C52" s="66">
        <v>1013</v>
      </c>
      <c r="D52" s="66">
        <v>175701370</v>
      </c>
      <c r="E52" s="66">
        <v>-175700357</v>
      </c>
      <c r="F52" s="66">
        <v>8074</v>
      </c>
      <c r="G52" s="66">
        <v>941511838</v>
      </c>
      <c r="H52" s="66">
        <v>1135008117</v>
      </c>
      <c r="I52" s="66">
        <v>-193496279</v>
      </c>
    </row>
    <row r="53" spans="1:9" s="9" customFormat="1" ht="16.8">
      <c r="A53" s="66" t="s">
        <v>422</v>
      </c>
      <c r="B53" s="66">
        <v>0</v>
      </c>
      <c r="C53" s="66">
        <v>0</v>
      </c>
      <c r="D53" s="66">
        <v>0</v>
      </c>
      <c r="E53" s="66">
        <v>0</v>
      </c>
      <c r="F53" s="66">
        <v>20000</v>
      </c>
      <c r="G53" s="66">
        <v>9326794400</v>
      </c>
      <c r="H53" s="66">
        <v>6951332699</v>
      </c>
      <c r="I53" s="66">
        <v>2375461701</v>
      </c>
    </row>
    <row r="54" spans="1:9" s="9" customFormat="1" ht="16.8">
      <c r="A54" s="66" t="s">
        <v>423</v>
      </c>
      <c r="B54" s="66">
        <v>0</v>
      </c>
      <c r="C54" s="66">
        <v>0</v>
      </c>
      <c r="D54" s="66">
        <v>0</v>
      </c>
      <c r="E54" s="66">
        <v>0</v>
      </c>
      <c r="F54" s="66">
        <v>13275</v>
      </c>
      <c r="G54" s="66">
        <v>4581889114</v>
      </c>
      <c r="H54" s="66">
        <v>2270370539</v>
      </c>
      <c r="I54" s="66">
        <v>2311518575</v>
      </c>
    </row>
    <row r="55" spans="1:9" s="9" customFormat="1" ht="16.8">
      <c r="A55" s="66" t="s">
        <v>424</v>
      </c>
      <c r="B55" s="66">
        <v>10000</v>
      </c>
      <c r="C55" s="66">
        <v>457817522</v>
      </c>
      <c r="D55" s="66">
        <v>-1260464770</v>
      </c>
      <c r="E55" s="66">
        <v>1718282292</v>
      </c>
      <c r="F55" s="66">
        <v>20210</v>
      </c>
      <c r="G55" s="66">
        <v>2516194502</v>
      </c>
      <c r="H55" s="66">
        <v>797912210</v>
      </c>
      <c r="I55" s="66">
        <v>1718282292</v>
      </c>
    </row>
    <row r="56" spans="1:9" s="9" customFormat="1" ht="16.8">
      <c r="A56" s="66" t="s">
        <v>425</v>
      </c>
      <c r="B56" s="66">
        <v>10</v>
      </c>
      <c r="C56" s="66">
        <v>2973474</v>
      </c>
      <c r="D56" s="66">
        <v>-60708626</v>
      </c>
      <c r="E56" s="66">
        <v>63682100</v>
      </c>
      <c r="F56" s="66">
        <v>514</v>
      </c>
      <c r="G56" s="66">
        <v>234862872</v>
      </c>
      <c r="H56" s="66">
        <v>171180772</v>
      </c>
      <c r="I56" s="66">
        <v>63682100</v>
      </c>
    </row>
    <row r="57" spans="1:9" s="9" customFormat="1" ht="16.8">
      <c r="A57" s="66" t="s">
        <v>130</v>
      </c>
      <c r="B57" s="66">
        <v>0</v>
      </c>
      <c r="C57" s="66">
        <v>0</v>
      </c>
      <c r="D57" s="66">
        <v>0</v>
      </c>
      <c r="E57" s="66">
        <v>0</v>
      </c>
      <c r="F57" s="66">
        <v>15312408</v>
      </c>
      <c r="G57" s="66">
        <v>247070229365</v>
      </c>
      <c r="H57" s="66">
        <v>231418855114</v>
      </c>
      <c r="I57" s="66">
        <v>15651374251</v>
      </c>
    </row>
    <row r="58" spans="1:9" s="9" customFormat="1" ht="16.8">
      <c r="A58" s="66" t="s">
        <v>172</v>
      </c>
      <c r="B58" s="66">
        <v>0</v>
      </c>
      <c r="C58" s="66">
        <v>0</v>
      </c>
      <c r="D58" s="66">
        <v>0</v>
      </c>
      <c r="E58" s="66">
        <v>0</v>
      </c>
      <c r="F58" s="66">
        <v>500000</v>
      </c>
      <c r="G58" s="66">
        <v>9256977385</v>
      </c>
      <c r="H58" s="66">
        <v>8786929072</v>
      </c>
      <c r="I58" s="66">
        <v>470048313</v>
      </c>
    </row>
    <row r="59" spans="1:9" s="9" customFormat="1" ht="16.8">
      <c r="A59" s="66" t="s">
        <v>138</v>
      </c>
      <c r="B59" s="66">
        <v>0</v>
      </c>
      <c r="C59" s="66">
        <v>0</v>
      </c>
      <c r="D59" s="66">
        <v>0</v>
      </c>
      <c r="E59" s="66">
        <v>0</v>
      </c>
      <c r="F59" s="66">
        <v>1319137911</v>
      </c>
      <c r="G59" s="66">
        <v>3396831268417</v>
      </c>
      <c r="H59" s="66">
        <v>2896109059168</v>
      </c>
      <c r="I59" s="66">
        <v>500722209249</v>
      </c>
    </row>
    <row r="60" spans="1:9" s="9" customFormat="1" ht="16.8">
      <c r="A60" s="66" t="s">
        <v>196</v>
      </c>
      <c r="B60" s="66">
        <v>0</v>
      </c>
      <c r="C60" s="66">
        <v>0</v>
      </c>
      <c r="D60" s="66">
        <v>0</v>
      </c>
      <c r="E60" s="66">
        <v>0</v>
      </c>
      <c r="F60" s="66">
        <v>5000</v>
      </c>
      <c r="G60" s="66">
        <v>5000000000</v>
      </c>
      <c r="H60" s="66">
        <v>4703407500</v>
      </c>
      <c r="I60" s="66">
        <v>296592500</v>
      </c>
    </row>
    <row r="61" spans="1:9" s="9" customFormat="1" ht="16.8">
      <c r="A61" s="66" t="s">
        <v>426</v>
      </c>
      <c r="B61" s="66">
        <v>0</v>
      </c>
      <c r="C61" s="66">
        <v>0</v>
      </c>
      <c r="D61" s="66">
        <v>0</v>
      </c>
      <c r="E61" s="66">
        <v>0</v>
      </c>
      <c r="F61" s="66">
        <v>301</v>
      </c>
      <c r="G61" s="66">
        <v>98304892</v>
      </c>
      <c r="H61" s="66">
        <v>-7678388380</v>
      </c>
      <c r="I61" s="66">
        <v>7776693272</v>
      </c>
    </row>
    <row r="62" spans="1:9" s="9" customFormat="1" ht="16.8">
      <c r="A62" s="66" t="s">
        <v>427</v>
      </c>
      <c r="B62" s="66">
        <v>0</v>
      </c>
      <c r="C62" s="66">
        <v>0</v>
      </c>
      <c r="D62" s="66">
        <v>-3001010000</v>
      </c>
      <c r="E62" s="66">
        <v>3001010000</v>
      </c>
      <c r="F62" s="66">
        <v>30000</v>
      </c>
      <c r="G62" s="66">
        <v>2997404992</v>
      </c>
      <c r="H62" s="66">
        <v>-3605008</v>
      </c>
      <c r="I62" s="66">
        <v>3001010000</v>
      </c>
    </row>
    <row r="63" spans="1:9" s="9" customFormat="1" ht="16.8">
      <c r="A63" s="66" t="s">
        <v>183</v>
      </c>
      <c r="B63" s="66">
        <v>0</v>
      </c>
      <c r="C63" s="66">
        <v>0</v>
      </c>
      <c r="D63" s="66">
        <v>0</v>
      </c>
      <c r="E63" s="66">
        <v>0</v>
      </c>
      <c r="F63" s="66">
        <v>10000000</v>
      </c>
      <c r="G63" s="66">
        <v>174118752230</v>
      </c>
      <c r="H63" s="66">
        <v>170835302894</v>
      </c>
      <c r="I63" s="66">
        <v>3283449336</v>
      </c>
    </row>
    <row r="64" spans="1:9" s="9" customFormat="1" ht="16.8">
      <c r="A64" s="66" t="s">
        <v>125</v>
      </c>
      <c r="B64" s="66">
        <v>0</v>
      </c>
      <c r="C64" s="66">
        <v>0</v>
      </c>
      <c r="D64" s="66">
        <v>0</v>
      </c>
      <c r="E64" s="66">
        <v>0</v>
      </c>
      <c r="F64" s="66">
        <v>449015280</v>
      </c>
      <c r="G64" s="66">
        <v>780920378233</v>
      </c>
      <c r="H64" s="66">
        <v>687008430341</v>
      </c>
      <c r="I64" s="66">
        <v>93911947892</v>
      </c>
    </row>
    <row r="65" spans="1:9" s="9" customFormat="1" ht="16.8">
      <c r="A65" s="66" t="s">
        <v>143</v>
      </c>
      <c r="B65" s="66">
        <v>0</v>
      </c>
      <c r="C65" s="66">
        <v>0</v>
      </c>
      <c r="D65" s="66">
        <v>0</v>
      </c>
      <c r="E65" s="66">
        <v>0</v>
      </c>
      <c r="F65" s="66">
        <v>5364568902</v>
      </c>
      <c r="G65" s="66">
        <v>2859856497892</v>
      </c>
      <c r="H65" s="66">
        <v>2116887041818</v>
      </c>
      <c r="I65" s="66">
        <v>742969456074</v>
      </c>
    </row>
    <row r="66" spans="1:9" s="9" customFormat="1" ht="16.8">
      <c r="A66" s="66" t="s">
        <v>194</v>
      </c>
      <c r="B66" s="66">
        <v>0</v>
      </c>
      <c r="C66" s="66">
        <v>0</v>
      </c>
      <c r="D66" s="66">
        <v>0</v>
      </c>
      <c r="E66" s="66">
        <v>0</v>
      </c>
      <c r="F66" s="66">
        <v>170000</v>
      </c>
      <c r="G66" s="66">
        <v>161278488264</v>
      </c>
      <c r="H66" s="66">
        <v>164582413889</v>
      </c>
      <c r="I66" s="66">
        <v>-3303925625</v>
      </c>
    </row>
    <row r="67" spans="1:9" s="9" customFormat="1" ht="16.8">
      <c r="A67" s="66" t="s">
        <v>137</v>
      </c>
      <c r="B67" s="66">
        <v>0</v>
      </c>
      <c r="C67" s="66">
        <v>0</v>
      </c>
      <c r="D67" s="66">
        <v>0</v>
      </c>
      <c r="E67" s="66">
        <v>0</v>
      </c>
      <c r="F67" s="66">
        <v>242081449</v>
      </c>
      <c r="G67" s="66">
        <v>2128744618245</v>
      </c>
      <c r="H67" s="66">
        <v>1573887415756</v>
      </c>
      <c r="I67" s="66">
        <v>554857202489</v>
      </c>
    </row>
    <row r="68" spans="1:9" s="9" customFormat="1" ht="16.8">
      <c r="A68" s="66" t="s">
        <v>281</v>
      </c>
      <c r="B68" s="66">
        <v>0</v>
      </c>
      <c r="C68" s="66">
        <v>0</v>
      </c>
      <c r="D68" s="66">
        <v>0</v>
      </c>
      <c r="E68" s="66">
        <v>0</v>
      </c>
      <c r="F68" s="66">
        <v>1713289</v>
      </c>
      <c r="G68" s="66">
        <v>2371101863</v>
      </c>
      <c r="H68" s="66">
        <v>2304079963</v>
      </c>
      <c r="I68" s="66">
        <v>67021900</v>
      </c>
    </row>
    <row r="69" spans="1:9" s="9" customFormat="1" ht="16.8">
      <c r="A69" s="66" t="s">
        <v>154</v>
      </c>
      <c r="B69" s="66">
        <v>0</v>
      </c>
      <c r="C69" s="66">
        <v>0</v>
      </c>
      <c r="D69" s="66">
        <v>0</v>
      </c>
      <c r="E69" s="66">
        <v>0</v>
      </c>
      <c r="F69" s="66">
        <v>25225537</v>
      </c>
      <c r="G69" s="66">
        <v>160312485167</v>
      </c>
      <c r="H69" s="66">
        <v>131707361893</v>
      </c>
      <c r="I69" s="66">
        <v>28605123274</v>
      </c>
    </row>
    <row r="70" spans="1:9" s="9" customFormat="1" ht="16.8">
      <c r="A70" s="66" t="s">
        <v>178</v>
      </c>
      <c r="B70" s="66">
        <v>0</v>
      </c>
      <c r="C70" s="66">
        <v>0</v>
      </c>
      <c r="D70" s="66">
        <v>0</v>
      </c>
      <c r="E70" s="66">
        <v>0</v>
      </c>
      <c r="F70" s="66">
        <v>48100000</v>
      </c>
      <c r="G70" s="66">
        <v>713284227520</v>
      </c>
      <c r="H70" s="66">
        <v>676610711126</v>
      </c>
      <c r="I70" s="66">
        <v>36673516394</v>
      </c>
    </row>
    <row r="71" spans="1:9" s="9" customFormat="1" ht="16.8">
      <c r="A71" s="66" t="s">
        <v>127</v>
      </c>
      <c r="B71" s="66">
        <v>0</v>
      </c>
      <c r="C71" s="66">
        <v>0</v>
      </c>
      <c r="D71" s="66">
        <v>0</v>
      </c>
      <c r="E71" s="66">
        <v>0</v>
      </c>
      <c r="F71" s="66">
        <v>9898722</v>
      </c>
      <c r="G71" s="66">
        <v>181283760113</v>
      </c>
      <c r="H71" s="66">
        <v>146548600317</v>
      </c>
      <c r="I71" s="66">
        <v>34735159796</v>
      </c>
    </row>
    <row r="72" spans="1:9" s="9" customFormat="1" ht="16.8">
      <c r="A72" s="66" t="s">
        <v>186</v>
      </c>
      <c r="B72" s="66">
        <v>0</v>
      </c>
      <c r="C72" s="66">
        <v>0</v>
      </c>
      <c r="D72" s="66">
        <v>0</v>
      </c>
      <c r="E72" s="66">
        <v>0</v>
      </c>
      <c r="F72" s="66">
        <v>9400000</v>
      </c>
      <c r="G72" s="66">
        <v>200775736653</v>
      </c>
      <c r="H72" s="66">
        <v>200642923758</v>
      </c>
      <c r="I72" s="66">
        <v>132812895</v>
      </c>
    </row>
    <row r="73" spans="1:9" s="9" customFormat="1" ht="16.8">
      <c r="A73" s="66" t="s">
        <v>180</v>
      </c>
      <c r="B73" s="66">
        <v>0</v>
      </c>
      <c r="C73" s="66">
        <v>0</v>
      </c>
      <c r="D73" s="66">
        <v>0</v>
      </c>
      <c r="E73" s="66">
        <v>0</v>
      </c>
      <c r="F73" s="66">
        <v>45600000</v>
      </c>
      <c r="G73" s="66">
        <v>648252829810</v>
      </c>
      <c r="H73" s="66">
        <v>637491320642</v>
      </c>
      <c r="I73" s="66">
        <v>10761509168</v>
      </c>
    </row>
    <row r="74" spans="1:9" s="9" customFormat="1" ht="16.8">
      <c r="A74" s="66" t="s">
        <v>195</v>
      </c>
      <c r="B74" s="66">
        <v>0</v>
      </c>
      <c r="C74" s="66">
        <v>0</v>
      </c>
      <c r="D74" s="66">
        <v>0</v>
      </c>
      <c r="E74" s="66">
        <v>0</v>
      </c>
      <c r="F74" s="66">
        <v>10000</v>
      </c>
      <c r="G74" s="66">
        <v>9116985390</v>
      </c>
      <c r="H74" s="66">
        <v>9534261716</v>
      </c>
      <c r="I74" s="66">
        <v>-417276326</v>
      </c>
    </row>
    <row r="75" spans="1:9" s="9" customFormat="1" ht="16.8">
      <c r="A75" s="66" t="s">
        <v>145</v>
      </c>
      <c r="B75" s="66">
        <v>0</v>
      </c>
      <c r="C75" s="66">
        <v>0</v>
      </c>
      <c r="D75" s="66">
        <v>0</v>
      </c>
      <c r="E75" s="66">
        <v>0</v>
      </c>
      <c r="F75" s="66">
        <v>680040543</v>
      </c>
      <c r="G75" s="66">
        <v>1088959357296</v>
      </c>
      <c r="H75" s="66">
        <v>1029012831374</v>
      </c>
      <c r="I75" s="66">
        <v>59946525922</v>
      </c>
    </row>
    <row r="76" spans="1:9" s="9" customFormat="1" ht="16.8">
      <c r="A76" s="66" t="s">
        <v>131</v>
      </c>
      <c r="B76" s="66">
        <v>0</v>
      </c>
      <c r="C76" s="66">
        <v>0</v>
      </c>
      <c r="D76" s="66">
        <v>0</v>
      </c>
      <c r="E76" s="66">
        <v>0</v>
      </c>
      <c r="F76" s="66">
        <v>1660814</v>
      </c>
      <c r="G76" s="66">
        <v>4762913620</v>
      </c>
      <c r="H76" s="66">
        <v>3620691896</v>
      </c>
      <c r="I76" s="66">
        <v>1142221724</v>
      </c>
    </row>
    <row r="77" spans="1:9" s="9" customFormat="1" ht="16.8">
      <c r="A77" s="66" t="s">
        <v>208</v>
      </c>
      <c r="B77" s="66">
        <v>5000</v>
      </c>
      <c r="C77" s="66">
        <v>4060054325</v>
      </c>
      <c r="D77" s="66">
        <v>4100026825</v>
      </c>
      <c r="E77" s="66">
        <v>-39972500</v>
      </c>
      <c r="F77" s="66">
        <v>10000</v>
      </c>
      <c r="G77" s="66">
        <v>8182063700</v>
      </c>
      <c r="H77" s="66">
        <v>8109943450</v>
      </c>
      <c r="I77" s="66">
        <v>72120250</v>
      </c>
    </row>
    <row r="78" spans="1:9" s="9" customFormat="1" ht="16.8">
      <c r="A78" s="66" t="s">
        <v>220</v>
      </c>
      <c r="B78" s="66">
        <v>0</v>
      </c>
      <c r="C78" s="66">
        <v>0</v>
      </c>
      <c r="D78" s="66">
        <v>0</v>
      </c>
      <c r="E78" s="66">
        <v>0</v>
      </c>
      <c r="F78" s="66">
        <v>100</v>
      </c>
      <c r="G78" s="66">
        <v>372713000</v>
      </c>
      <c r="H78" s="66">
        <v>279162628</v>
      </c>
      <c r="I78" s="66">
        <v>93550372</v>
      </c>
    </row>
    <row r="79" spans="1:9" s="9" customFormat="1" ht="16.8">
      <c r="A79" s="66" t="s">
        <v>428</v>
      </c>
      <c r="B79" s="66">
        <v>0</v>
      </c>
      <c r="C79" s="66">
        <v>0</v>
      </c>
      <c r="D79" s="66">
        <v>0</v>
      </c>
      <c r="E79" s="66">
        <v>0</v>
      </c>
      <c r="F79" s="66">
        <v>3846</v>
      </c>
      <c r="G79" s="66">
        <v>503505068</v>
      </c>
      <c r="H79" s="66">
        <v>-67422459713</v>
      </c>
      <c r="I79" s="66">
        <v>67925964781</v>
      </c>
    </row>
    <row r="80" spans="1:9" s="9" customFormat="1" ht="16.8">
      <c r="A80" s="66" t="s">
        <v>429</v>
      </c>
      <c r="B80" s="66">
        <v>0</v>
      </c>
      <c r="C80" s="66">
        <v>0</v>
      </c>
      <c r="D80" s="66">
        <v>-18480000</v>
      </c>
      <c r="E80" s="66">
        <v>18480000</v>
      </c>
      <c r="F80" s="66">
        <v>110</v>
      </c>
      <c r="G80" s="66">
        <v>18457824</v>
      </c>
      <c r="H80" s="66">
        <v>-22176</v>
      </c>
      <c r="I80" s="66">
        <v>18480000</v>
      </c>
    </row>
    <row r="81" spans="1:9" s="9" customFormat="1" ht="16.8">
      <c r="A81" s="66" t="s">
        <v>430</v>
      </c>
      <c r="B81" s="66">
        <v>0</v>
      </c>
      <c r="C81" s="66">
        <v>0</v>
      </c>
      <c r="D81" s="66">
        <v>0</v>
      </c>
      <c r="E81" s="66">
        <v>0</v>
      </c>
      <c r="F81" s="66">
        <v>10001</v>
      </c>
      <c r="G81" s="66">
        <v>156838434</v>
      </c>
      <c r="H81" s="66">
        <v>149916076</v>
      </c>
      <c r="I81" s="66">
        <v>6922358</v>
      </c>
    </row>
    <row r="82" spans="1:9" s="9" customFormat="1" ht="16.8">
      <c r="A82" s="66" t="s">
        <v>431</v>
      </c>
      <c r="B82" s="66">
        <v>0</v>
      </c>
      <c r="C82" s="66">
        <v>0</v>
      </c>
      <c r="D82" s="66">
        <v>0</v>
      </c>
      <c r="E82" s="66">
        <v>0</v>
      </c>
      <c r="F82" s="66">
        <v>50</v>
      </c>
      <c r="G82" s="66">
        <v>28965200</v>
      </c>
      <c r="H82" s="66">
        <v>28965200</v>
      </c>
      <c r="I82" s="66">
        <v>0</v>
      </c>
    </row>
    <row r="83" spans="1:9" s="9" customFormat="1" ht="16.8">
      <c r="A83" s="66" t="s">
        <v>140</v>
      </c>
      <c r="B83" s="66">
        <v>0</v>
      </c>
      <c r="C83" s="66">
        <v>0</v>
      </c>
      <c r="D83" s="66">
        <v>0</v>
      </c>
      <c r="E83" s="66">
        <v>0</v>
      </c>
      <c r="F83" s="66">
        <v>243774886</v>
      </c>
      <c r="G83" s="66">
        <v>290496582234</v>
      </c>
      <c r="H83" s="66">
        <v>221147359997</v>
      </c>
      <c r="I83" s="66">
        <v>69349222237</v>
      </c>
    </row>
    <row r="84" spans="1:9" s="9" customFormat="1" ht="16.8">
      <c r="A84" s="66" t="s">
        <v>282</v>
      </c>
      <c r="B84" s="66">
        <v>0</v>
      </c>
      <c r="C84" s="66">
        <v>0</v>
      </c>
      <c r="D84" s="66">
        <v>0</v>
      </c>
      <c r="E84" s="66">
        <v>0</v>
      </c>
      <c r="F84" s="66">
        <v>94311196</v>
      </c>
      <c r="G84" s="66">
        <v>305900392744</v>
      </c>
      <c r="H84" s="66">
        <v>181532050377</v>
      </c>
      <c r="I84" s="66">
        <v>124368342367</v>
      </c>
    </row>
    <row r="85" spans="1:9" s="9" customFormat="1" ht="16.8">
      <c r="A85" s="66" t="s">
        <v>224</v>
      </c>
      <c r="B85" s="66">
        <v>0</v>
      </c>
      <c r="C85" s="66">
        <v>0</v>
      </c>
      <c r="D85" s="66">
        <v>0</v>
      </c>
      <c r="E85" s="66">
        <v>0</v>
      </c>
      <c r="F85" s="66">
        <v>10000</v>
      </c>
      <c r="G85" s="66">
        <v>10000000000</v>
      </c>
      <c r="H85" s="66">
        <v>9692967500</v>
      </c>
      <c r="I85" s="66">
        <v>307032500</v>
      </c>
    </row>
    <row r="86" spans="1:9" s="9" customFormat="1" ht="16.8">
      <c r="A86" s="66" t="s">
        <v>432</v>
      </c>
      <c r="B86" s="66">
        <v>0</v>
      </c>
      <c r="C86" s="66">
        <v>0</v>
      </c>
      <c r="D86" s="66">
        <v>0</v>
      </c>
      <c r="E86" s="66">
        <v>0</v>
      </c>
      <c r="F86" s="66">
        <v>1932</v>
      </c>
      <c r="G86" s="66">
        <v>323542</v>
      </c>
      <c r="H86" s="66">
        <v>831259998</v>
      </c>
      <c r="I86" s="66">
        <v>-830936456</v>
      </c>
    </row>
    <row r="87" spans="1:9" s="9" customFormat="1" ht="16.8">
      <c r="A87" s="66" t="s">
        <v>433</v>
      </c>
      <c r="B87" s="66">
        <v>9</v>
      </c>
      <c r="C87" s="66">
        <v>1927684</v>
      </c>
      <c r="D87" s="66">
        <v>1927684</v>
      </c>
      <c r="E87" s="66">
        <v>0</v>
      </c>
      <c r="F87" s="66">
        <v>10940</v>
      </c>
      <c r="G87" s="66">
        <v>3366230670</v>
      </c>
      <c r="H87" s="66">
        <v>3366230670</v>
      </c>
      <c r="I87" s="66">
        <v>0</v>
      </c>
    </row>
    <row r="88" spans="1:9" s="9" customFormat="1" ht="16.8">
      <c r="A88" s="66" t="s">
        <v>434</v>
      </c>
      <c r="B88" s="66">
        <v>0</v>
      </c>
      <c r="C88" s="66">
        <v>0</v>
      </c>
      <c r="D88" s="66">
        <v>-5194570000</v>
      </c>
      <c r="E88" s="66">
        <v>5194570000</v>
      </c>
      <c r="F88" s="66">
        <v>41511</v>
      </c>
      <c r="G88" s="66">
        <v>5188336516</v>
      </c>
      <c r="H88" s="66">
        <v>-6233484</v>
      </c>
      <c r="I88" s="66">
        <v>5194570000</v>
      </c>
    </row>
    <row r="89" spans="1:9" s="9" customFormat="1" ht="16.8">
      <c r="A89" s="66" t="s">
        <v>435</v>
      </c>
      <c r="B89" s="66">
        <v>0</v>
      </c>
      <c r="C89" s="66">
        <v>0</v>
      </c>
      <c r="D89" s="66">
        <v>0</v>
      </c>
      <c r="E89" s="66">
        <v>0</v>
      </c>
      <c r="F89" s="66">
        <v>6357</v>
      </c>
      <c r="G89" s="66">
        <v>698980216</v>
      </c>
      <c r="H89" s="66">
        <v>698980216</v>
      </c>
      <c r="I89" s="66">
        <v>0</v>
      </c>
    </row>
    <row r="90" spans="1:9" s="9" customFormat="1" ht="16.8">
      <c r="A90" s="66" t="s">
        <v>436</v>
      </c>
      <c r="B90" s="66">
        <v>1</v>
      </c>
      <c r="C90" s="66">
        <v>109868</v>
      </c>
      <c r="D90" s="66">
        <v>109868</v>
      </c>
      <c r="E90" s="66">
        <v>0</v>
      </c>
      <c r="F90" s="66">
        <v>20044</v>
      </c>
      <c r="G90" s="66">
        <v>3605218540</v>
      </c>
      <c r="H90" s="66">
        <v>3605218540</v>
      </c>
      <c r="I90" s="66">
        <v>0</v>
      </c>
    </row>
    <row r="91" spans="1:9" s="9" customFormat="1" ht="16.8">
      <c r="A91" s="66" t="s">
        <v>437</v>
      </c>
      <c r="B91" s="66">
        <v>50</v>
      </c>
      <c r="C91" s="66">
        <v>9488600</v>
      </c>
      <c r="D91" s="66">
        <v>9488600</v>
      </c>
      <c r="E91" s="66">
        <v>0</v>
      </c>
      <c r="F91" s="66">
        <v>550</v>
      </c>
      <c r="G91" s="66">
        <v>159308600</v>
      </c>
      <c r="H91" s="66">
        <v>159308600</v>
      </c>
      <c r="I91" s="66">
        <v>0</v>
      </c>
    </row>
    <row r="92" spans="1:9" s="9" customFormat="1" ht="16.8">
      <c r="A92" s="66" t="s">
        <v>182</v>
      </c>
      <c r="B92" s="66">
        <v>0</v>
      </c>
      <c r="C92" s="66">
        <v>0</v>
      </c>
      <c r="D92" s="66">
        <v>0</v>
      </c>
      <c r="E92" s="66">
        <v>0</v>
      </c>
      <c r="F92" s="66">
        <v>29513250</v>
      </c>
      <c r="G92" s="66">
        <v>7231117828817</v>
      </c>
      <c r="H92" s="66">
        <v>5904170348966</v>
      </c>
      <c r="I92" s="66">
        <v>1326947479851</v>
      </c>
    </row>
    <row r="93" spans="1:9" s="9" customFormat="1" ht="16.8">
      <c r="A93" s="66" t="s">
        <v>166</v>
      </c>
      <c r="B93" s="66">
        <v>0</v>
      </c>
      <c r="C93" s="66">
        <v>0</v>
      </c>
      <c r="D93" s="66">
        <v>0</v>
      </c>
      <c r="E93" s="66">
        <v>0</v>
      </c>
      <c r="F93" s="66">
        <v>8500000</v>
      </c>
      <c r="G93" s="66">
        <v>286680105631</v>
      </c>
      <c r="H93" s="66">
        <v>270068679813</v>
      </c>
      <c r="I93" s="66">
        <v>16611425818</v>
      </c>
    </row>
    <row r="94" spans="1:9" s="9" customFormat="1" ht="16.8">
      <c r="A94" s="66" t="s">
        <v>171</v>
      </c>
      <c r="B94" s="66">
        <v>0</v>
      </c>
      <c r="C94" s="66">
        <v>0</v>
      </c>
      <c r="D94" s="66">
        <v>0</v>
      </c>
      <c r="E94" s="66">
        <v>0</v>
      </c>
      <c r="F94" s="66">
        <v>11000000</v>
      </c>
      <c r="G94" s="66">
        <v>1117052749700</v>
      </c>
      <c r="H94" s="66">
        <v>965789738133</v>
      </c>
      <c r="I94" s="66">
        <v>151263011567</v>
      </c>
    </row>
    <row r="95" spans="1:9" s="9" customFormat="1" ht="16.8">
      <c r="A95" s="66" t="s">
        <v>176</v>
      </c>
      <c r="B95" s="66">
        <v>0</v>
      </c>
      <c r="C95" s="66">
        <v>0</v>
      </c>
      <c r="D95" s="66">
        <v>0</v>
      </c>
      <c r="E95" s="66">
        <v>0</v>
      </c>
      <c r="F95" s="66">
        <v>1700000</v>
      </c>
      <c r="G95" s="66">
        <v>42084975442</v>
      </c>
      <c r="H95" s="66">
        <v>38879512698</v>
      </c>
      <c r="I95" s="66">
        <v>3205462744</v>
      </c>
    </row>
    <row r="96" spans="1:9" s="9" customFormat="1" ht="16.8">
      <c r="A96" s="66" t="s">
        <v>190</v>
      </c>
      <c r="B96" s="66">
        <v>11252</v>
      </c>
      <c r="C96" s="66">
        <v>262387624791</v>
      </c>
      <c r="D96" s="66">
        <v>140359002382</v>
      </c>
      <c r="E96" s="66">
        <v>122028622409</v>
      </c>
      <c r="F96" s="66">
        <v>159537</v>
      </c>
      <c r="G96" s="66">
        <v>3131458199079</v>
      </c>
      <c r="H96" s="66">
        <v>1791016975614</v>
      </c>
      <c r="I96" s="66">
        <v>1340441223465</v>
      </c>
    </row>
    <row r="97" spans="1:9" s="9" customFormat="1" ht="16.8">
      <c r="A97" s="66" t="s">
        <v>438</v>
      </c>
      <c r="B97" s="66">
        <v>0</v>
      </c>
      <c r="C97" s="66">
        <v>0</v>
      </c>
      <c r="D97" s="66">
        <v>0</v>
      </c>
      <c r="E97" s="66">
        <v>0</v>
      </c>
      <c r="F97" s="66">
        <v>10000</v>
      </c>
      <c r="G97" s="66">
        <v>9988</v>
      </c>
      <c r="H97" s="66">
        <v>2601569988</v>
      </c>
      <c r="I97" s="66">
        <v>-2601560000</v>
      </c>
    </row>
    <row r="98" spans="1:9" s="9" customFormat="1" ht="16.8">
      <c r="A98" s="66" t="s">
        <v>439</v>
      </c>
      <c r="B98" s="66">
        <v>0</v>
      </c>
      <c r="C98" s="66">
        <v>0</v>
      </c>
      <c r="D98" s="66">
        <v>0</v>
      </c>
      <c r="E98" s="66">
        <v>0</v>
      </c>
      <c r="F98" s="66">
        <v>10008</v>
      </c>
      <c r="G98" s="66">
        <v>4348195896</v>
      </c>
      <c r="H98" s="66">
        <v>-15257197426</v>
      </c>
      <c r="I98" s="66">
        <v>19605393322</v>
      </c>
    </row>
    <row r="99" spans="1:9" s="9" customFormat="1" ht="16.8">
      <c r="A99" s="66" t="s">
        <v>440</v>
      </c>
      <c r="B99" s="66">
        <v>0</v>
      </c>
      <c r="C99" s="66">
        <v>0</v>
      </c>
      <c r="D99" s="66">
        <v>0</v>
      </c>
      <c r="E99" s="66">
        <v>0</v>
      </c>
      <c r="F99" s="66">
        <v>19989</v>
      </c>
      <c r="G99" s="66">
        <v>2196261320</v>
      </c>
      <c r="H99" s="66">
        <v>2027632752</v>
      </c>
      <c r="I99" s="66">
        <v>168628568</v>
      </c>
    </row>
    <row r="100" spans="1:9" s="9" customFormat="1" ht="16.8">
      <c r="A100" s="66" t="s">
        <v>250</v>
      </c>
      <c r="B100" s="66">
        <v>0</v>
      </c>
      <c r="C100" s="66">
        <v>0</v>
      </c>
      <c r="D100" s="66">
        <v>0</v>
      </c>
      <c r="E100" s="66">
        <v>0</v>
      </c>
      <c r="F100" s="66">
        <v>0</v>
      </c>
      <c r="G100" s="66">
        <v>0</v>
      </c>
      <c r="H100" s="66">
        <v>-23532008318</v>
      </c>
      <c r="I100" s="66">
        <v>23532008318</v>
      </c>
    </row>
    <row r="101" spans="1:9" s="9" customFormat="1" ht="16.8">
      <c r="A101" s="66" t="s">
        <v>248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v>0</v>
      </c>
      <c r="H101" s="66">
        <v>-3151707840</v>
      </c>
      <c r="I101" s="66">
        <v>3151707840</v>
      </c>
    </row>
    <row r="102" spans="1:9" s="9" customFormat="1" ht="16.8">
      <c r="A102" s="66" t="s">
        <v>254</v>
      </c>
      <c r="B102" s="66">
        <v>0</v>
      </c>
      <c r="C102" s="66">
        <v>0</v>
      </c>
      <c r="D102" s="66">
        <v>0</v>
      </c>
      <c r="E102" s="66">
        <v>0</v>
      </c>
      <c r="F102" s="66">
        <v>0</v>
      </c>
      <c r="G102" s="66">
        <v>0</v>
      </c>
      <c r="H102" s="66">
        <v>-593643600</v>
      </c>
      <c r="I102" s="66">
        <v>593643600</v>
      </c>
    </row>
    <row r="103" spans="1:9" s="9" customFormat="1" ht="16.8">
      <c r="A103" s="66" t="s">
        <v>256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  <c r="H103" s="66">
        <v>-549518281</v>
      </c>
      <c r="I103" s="66">
        <v>549518281</v>
      </c>
    </row>
    <row r="104" spans="1:9" s="9" customFormat="1" ht="16.8">
      <c r="A104" s="66" t="s">
        <v>247</v>
      </c>
      <c r="B104" s="66">
        <v>0</v>
      </c>
      <c r="C104" s="66">
        <v>0</v>
      </c>
      <c r="D104" s="66">
        <v>0</v>
      </c>
      <c r="E104" s="66">
        <v>0</v>
      </c>
      <c r="F104" s="66">
        <v>0</v>
      </c>
      <c r="G104" s="66">
        <v>0</v>
      </c>
      <c r="H104" s="66">
        <v>-7578272605</v>
      </c>
      <c r="I104" s="66">
        <v>7578272605</v>
      </c>
    </row>
    <row r="105" spans="1:9" s="9" customFormat="1" ht="16.8">
      <c r="A105" s="66" t="s">
        <v>253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-1499527013</v>
      </c>
      <c r="I105" s="66">
        <v>1499527013</v>
      </c>
    </row>
    <row r="106" spans="1:9" s="9" customFormat="1" ht="16.8">
      <c r="A106" s="66" t="s">
        <v>260</v>
      </c>
      <c r="B106" s="66">
        <v>0</v>
      </c>
      <c r="C106" s="66">
        <v>0</v>
      </c>
      <c r="D106" s="66">
        <v>0</v>
      </c>
      <c r="E106" s="66">
        <v>0</v>
      </c>
      <c r="F106" s="66">
        <v>0</v>
      </c>
      <c r="G106" s="66">
        <v>0</v>
      </c>
      <c r="H106" s="66">
        <v>-509514108</v>
      </c>
      <c r="I106" s="66">
        <v>509514108</v>
      </c>
    </row>
    <row r="107" spans="1:9" s="9" customFormat="1" ht="16.8">
      <c r="A107" s="66" t="s">
        <v>258</v>
      </c>
      <c r="B107" s="66">
        <v>0</v>
      </c>
      <c r="C107" s="66">
        <v>0</v>
      </c>
      <c r="D107" s="66">
        <v>0</v>
      </c>
      <c r="E107" s="66">
        <v>0</v>
      </c>
      <c r="F107" s="66">
        <v>0</v>
      </c>
      <c r="G107" s="66">
        <v>0</v>
      </c>
      <c r="H107" s="66">
        <v>-1862531810</v>
      </c>
      <c r="I107" s="66">
        <v>1862531810</v>
      </c>
    </row>
    <row r="108" spans="1:9" s="9" customFormat="1" ht="16.8">
      <c r="A108" s="66" t="s">
        <v>251</v>
      </c>
      <c r="B108" s="66">
        <v>0</v>
      </c>
      <c r="C108" s="66">
        <v>0</v>
      </c>
      <c r="D108" s="66">
        <v>0</v>
      </c>
      <c r="E108" s="66">
        <v>0</v>
      </c>
      <c r="F108" s="66">
        <v>0</v>
      </c>
      <c r="G108" s="66">
        <v>0</v>
      </c>
      <c r="H108" s="66">
        <v>-13856510304</v>
      </c>
      <c r="I108" s="66">
        <v>13856510304</v>
      </c>
    </row>
    <row r="109" spans="1:9" s="9" customFormat="1" ht="17.399999999999999" thickBot="1">
      <c r="A109" s="66" t="s">
        <v>2</v>
      </c>
      <c r="B109" s="68">
        <f t="shared" ref="B109:I109" si="0">SUM(B7:B108)</f>
        <v>336080388</v>
      </c>
      <c r="C109" s="68">
        <f t="shared" si="0"/>
        <v>6852079971828</v>
      </c>
      <c r="D109" s="68">
        <f t="shared" si="0"/>
        <v>6286206933553</v>
      </c>
      <c r="E109" s="68">
        <f t="shared" si="0"/>
        <v>565873038275</v>
      </c>
      <c r="F109" s="68">
        <f t="shared" si="0"/>
        <v>17761416137</v>
      </c>
      <c r="G109" s="68">
        <f t="shared" si="0"/>
        <v>171884757132436</v>
      </c>
      <c r="H109" s="68">
        <f t="shared" si="0"/>
        <v>156374714888134</v>
      </c>
      <c r="I109" s="68">
        <f t="shared" si="0"/>
        <v>15510042244302</v>
      </c>
    </row>
    <row r="110" spans="1:9" ht="15" thickTop="1"/>
    <row r="116" spans="9:9">
      <c r="I116" s="87"/>
    </row>
  </sheetData>
  <mergeCells count="7">
    <mergeCell ref="A1:I1"/>
    <mergeCell ref="A2:I2"/>
    <mergeCell ref="A3:I3"/>
    <mergeCell ref="B5:E5"/>
    <mergeCell ref="F5:I5"/>
    <mergeCell ref="A4:E4"/>
    <mergeCell ref="F4:I4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30"/>
  <sheetViews>
    <sheetView rightToLeft="1" zoomScaleNormal="100" zoomScaleSheetLayoutView="100" workbookViewId="0">
      <selection activeCell="E22" sqref="E22"/>
    </sheetView>
  </sheetViews>
  <sheetFormatPr defaultRowHeight="14.4"/>
  <cols>
    <col min="1" max="1" width="73.33203125" customWidth="1"/>
    <col min="2" max="2" width="21.5546875" customWidth="1"/>
    <col min="3" max="3" width="20.6640625" customWidth="1"/>
    <col min="4" max="4" width="23" customWidth="1"/>
    <col min="5" max="5" width="18.6640625" customWidth="1"/>
    <col min="6" max="6" width="24.33203125" customWidth="1"/>
    <col min="7" max="7" width="21.5546875" customWidth="1"/>
    <col min="8" max="8" width="28.6640625" customWidth="1"/>
    <col min="9" max="9" width="25.6640625" customWidth="1"/>
  </cols>
  <sheetData>
    <row r="1" spans="1:9" ht="20.399999999999999">
      <c r="A1" s="127" t="s">
        <v>116</v>
      </c>
      <c r="B1" s="127"/>
      <c r="C1" s="127"/>
      <c r="D1" s="127"/>
      <c r="E1" s="127"/>
      <c r="F1" s="127"/>
      <c r="G1" s="127"/>
      <c r="H1" s="127"/>
      <c r="I1" s="127"/>
    </row>
    <row r="2" spans="1:9" ht="20.399999999999999">
      <c r="A2" s="127" t="s">
        <v>69</v>
      </c>
      <c r="B2" s="127"/>
      <c r="C2" s="127"/>
      <c r="D2" s="127"/>
      <c r="E2" s="127"/>
      <c r="F2" s="127"/>
      <c r="G2" s="127"/>
      <c r="H2" s="127"/>
      <c r="I2" s="127"/>
    </row>
    <row r="3" spans="1:9" ht="20.399999999999999">
      <c r="A3" s="127" t="s">
        <v>117</v>
      </c>
      <c r="B3" s="127"/>
      <c r="C3" s="127"/>
      <c r="D3" s="127"/>
      <c r="E3" s="127"/>
      <c r="F3" s="127"/>
      <c r="G3" s="127"/>
      <c r="H3" s="127"/>
      <c r="I3" s="127"/>
    </row>
    <row r="4" spans="1:9" ht="25.2">
      <c r="A4" s="101" t="s">
        <v>53</v>
      </c>
      <c r="B4" s="101"/>
      <c r="C4" s="101"/>
      <c r="D4" s="101"/>
    </row>
    <row r="5" spans="1:9" ht="16.5" customHeight="1" thickBot="1">
      <c r="A5" s="9"/>
      <c r="B5" s="128" t="s">
        <v>98</v>
      </c>
      <c r="C5" s="128"/>
      <c r="D5" s="128"/>
      <c r="E5" s="128"/>
      <c r="F5" s="116" t="s">
        <v>118</v>
      </c>
      <c r="G5" s="116"/>
      <c r="H5" s="116"/>
      <c r="I5" s="116"/>
    </row>
    <row r="6" spans="1:9" ht="53.25" customHeight="1" thickBot="1">
      <c r="A6" s="49" t="s">
        <v>42</v>
      </c>
      <c r="B6" s="29" t="s">
        <v>3</v>
      </c>
      <c r="C6" s="31" t="s">
        <v>24</v>
      </c>
      <c r="D6" s="29" t="s">
        <v>54</v>
      </c>
      <c r="E6" s="31" t="s">
        <v>55</v>
      </c>
      <c r="F6" s="29" t="s">
        <v>3</v>
      </c>
      <c r="G6" s="31" t="s">
        <v>24</v>
      </c>
      <c r="H6" s="29" t="s">
        <v>54</v>
      </c>
      <c r="I6" s="31" t="s">
        <v>55</v>
      </c>
    </row>
    <row r="7" spans="1:9" s="9" customFormat="1" ht="16.8">
      <c r="A7" s="66" t="s">
        <v>171</v>
      </c>
      <c r="B7" s="66">
        <v>7370000</v>
      </c>
      <c r="C7" s="66">
        <v>800175266525</v>
      </c>
      <c r="D7" s="66">
        <v>796103935103</v>
      </c>
      <c r="E7" s="66">
        <v>4071331422</v>
      </c>
      <c r="F7" s="66">
        <v>7370000</v>
      </c>
      <c r="G7" s="66">
        <v>800175266525</v>
      </c>
      <c r="H7" s="66">
        <v>796103935103</v>
      </c>
      <c r="I7" s="66">
        <v>4071331422</v>
      </c>
    </row>
    <row r="8" spans="1:9" s="9" customFormat="1" ht="16.8">
      <c r="A8" s="66" t="s">
        <v>226</v>
      </c>
      <c r="B8" s="66">
        <v>5000</v>
      </c>
      <c r="C8" s="66">
        <v>4236926000</v>
      </c>
      <c r="D8" s="66">
        <v>4236926000</v>
      </c>
      <c r="E8" s="66">
        <v>0</v>
      </c>
      <c r="F8" s="66">
        <v>5000</v>
      </c>
      <c r="G8" s="66">
        <v>4236926000</v>
      </c>
      <c r="H8" s="66">
        <v>4273095750</v>
      </c>
      <c r="I8" s="66">
        <v>-36169750</v>
      </c>
    </row>
    <row r="9" spans="1:9" s="9" customFormat="1" ht="16.8">
      <c r="A9" s="66" t="s">
        <v>203</v>
      </c>
      <c r="B9" s="66">
        <v>10000</v>
      </c>
      <c r="C9" s="66">
        <v>9193330000</v>
      </c>
      <c r="D9" s="66">
        <v>9193330000</v>
      </c>
      <c r="E9" s="66">
        <v>0</v>
      </c>
      <c r="F9" s="66">
        <v>10000</v>
      </c>
      <c r="G9" s="66">
        <v>9193330000</v>
      </c>
      <c r="H9" s="66">
        <v>9156633750</v>
      </c>
      <c r="I9" s="66">
        <v>36696250</v>
      </c>
    </row>
    <row r="10" spans="1:9" s="9" customFormat="1" ht="16.8">
      <c r="A10" s="66" t="s">
        <v>123</v>
      </c>
      <c r="B10" s="66">
        <v>80702332</v>
      </c>
      <c r="C10" s="66">
        <v>121606625327</v>
      </c>
      <c r="D10" s="66">
        <v>121637811918</v>
      </c>
      <c r="E10" s="66">
        <v>-31186591</v>
      </c>
      <c r="F10" s="66">
        <v>80702332</v>
      </c>
      <c r="G10" s="66">
        <v>121606625327</v>
      </c>
      <c r="H10" s="66">
        <v>131965550665</v>
      </c>
      <c r="I10" s="66">
        <v>-10358925338</v>
      </c>
    </row>
    <row r="11" spans="1:9" s="9" customFormat="1" ht="16.8">
      <c r="A11" s="66" t="s">
        <v>143</v>
      </c>
      <c r="B11" s="66">
        <v>14055558480</v>
      </c>
      <c r="C11" s="66">
        <v>6629181592622</v>
      </c>
      <c r="D11" s="66">
        <v>6629181592622</v>
      </c>
      <c r="E11" s="66">
        <v>0</v>
      </c>
      <c r="F11" s="66">
        <v>14055558480</v>
      </c>
      <c r="G11" s="66">
        <v>6629181592622</v>
      </c>
      <c r="H11" s="66">
        <v>6076341241168</v>
      </c>
      <c r="I11" s="66">
        <v>552840351454</v>
      </c>
    </row>
    <row r="12" spans="1:9" s="9" customFormat="1" ht="16.8">
      <c r="A12" s="66" t="s">
        <v>140</v>
      </c>
      <c r="B12" s="66">
        <v>786519511</v>
      </c>
      <c r="C12" s="66">
        <v>844079966128</v>
      </c>
      <c r="D12" s="66">
        <v>844079966128</v>
      </c>
      <c r="E12" s="66">
        <v>0</v>
      </c>
      <c r="F12" s="66">
        <v>786519511</v>
      </c>
      <c r="G12" s="66">
        <v>844079966128</v>
      </c>
      <c r="H12" s="66">
        <v>726929261239</v>
      </c>
      <c r="I12" s="66">
        <v>117150704889</v>
      </c>
    </row>
    <row r="13" spans="1:9" s="9" customFormat="1" ht="16.8">
      <c r="A13" s="66" t="s">
        <v>138</v>
      </c>
      <c r="B13" s="66">
        <v>17331007604</v>
      </c>
      <c r="C13" s="66">
        <v>21699248555891</v>
      </c>
      <c r="D13" s="66">
        <v>21699248555891</v>
      </c>
      <c r="E13" s="66">
        <v>0</v>
      </c>
      <c r="F13" s="66">
        <v>17331007604</v>
      </c>
      <c r="G13" s="66">
        <v>21699248555891</v>
      </c>
      <c r="H13" s="66">
        <v>22608897020556</v>
      </c>
      <c r="I13" s="66">
        <v>-909648464665</v>
      </c>
    </row>
    <row r="14" spans="1:9" s="9" customFormat="1" ht="16.8">
      <c r="A14" s="66" t="s">
        <v>136</v>
      </c>
      <c r="B14" s="66">
        <v>38895630</v>
      </c>
      <c r="C14" s="66">
        <v>110029842248</v>
      </c>
      <c r="D14" s="66">
        <v>110029842248</v>
      </c>
      <c r="E14" s="66">
        <v>0</v>
      </c>
      <c r="F14" s="66">
        <v>38895630</v>
      </c>
      <c r="G14" s="66">
        <v>110029842248</v>
      </c>
      <c r="H14" s="66">
        <v>91257530766</v>
      </c>
      <c r="I14" s="66">
        <v>18772311482</v>
      </c>
    </row>
    <row r="15" spans="1:9" s="9" customFormat="1" ht="16.8">
      <c r="A15" s="66" t="s">
        <v>281</v>
      </c>
      <c r="B15" s="66">
        <v>527253432</v>
      </c>
      <c r="C15" s="66">
        <v>947808042186</v>
      </c>
      <c r="D15" s="66">
        <v>947808042186</v>
      </c>
      <c r="E15" s="66">
        <v>0</v>
      </c>
      <c r="F15" s="66">
        <v>527253432</v>
      </c>
      <c r="G15" s="66">
        <v>947808042186</v>
      </c>
      <c r="H15" s="66">
        <v>716426889664</v>
      </c>
      <c r="I15" s="66">
        <v>231381152522</v>
      </c>
    </row>
    <row r="16" spans="1:9" s="9" customFormat="1" ht="16.8">
      <c r="A16" s="66" t="s">
        <v>156</v>
      </c>
      <c r="B16" s="66">
        <v>6649924847</v>
      </c>
      <c r="C16" s="66">
        <v>8232995050200</v>
      </c>
      <c r="D16" s="66">
        <v>8232995050200</v>
      </c>
      <c r="E16" s="66">
        <v>0</v>
      </c>
      <c r="F16" s="66">
        <v>6649924847</v>
      </c>
      <c r="G16" s="66">
        <v>8232995050200</v>
      </c>
      <c r="H16" s="66">
        <v>9174739648651</v>
      </c>
      <c r="I16" s="66">
        <v>-941744598451</v>
      </c>
    </row>
    <row r="17" spans="1:9" s="9" customFormat="1" ht="16.8">
      <c r="A17" s="66" t="s">
        <v>131</v>
      </c>
      <c r="B17" s="66">
        <v>1376744619</v>
      </c>
      <c r="C17" s="66">
        <v>3919364437012</v>
      </c>
      <c r="D17" s="66">
        <v>3919364437012</v>
      </c>
      <c r="E17" s="66">
        <v>0</v>
      </c>
      <c r="F17" s="66">
        <v>1376744619</v>
      </c>
      <c r="G17" s="66">
        <v>3919364437012</v>
      </c>
      <c r="H17" s="66">
        <v>3004508629060</v>
      </c>
      <c r="I17" s="66">
        <v>914855807952</v>
      </c>
    </row>
    <row r="18" spans="1:9" s="9" customFormat="1" ht="16.8">
      <c r="A18" s="66" t="s">
        <v>165</v>
      </c>
      <c r="B18" s="66">
        <v>220690469</v>
      </c>
      <c r="C18" s="66">
        <v>714273168605</v>
      </c>
      <c r="D18" s="66">
        <v>714273168605</v>
      </c>
      <c r="E18" s="66">
        <v>0</v>
      </c>
      <c r="F18" s="66">
        <v>220690469</v>
      </c>
      <c r="G18" s="66">
        <v>714273168605</v>
      </c>
      <c r="H18" s="66">
        <v>332327775575</v>
      </c>
      <c r="I18" s="66">
        <v>381945393030</v>
      </c>
    </row>
    <row r="19" spans="1:9" s="9" customFormat="1" ht="16.8">
      <c r="A19" s="66" t="s">
        <v>282</v>
      </c>
      <c r="B19" s="66">
        <v>180000000</v>
      </c>
      <c r="C19" s="66">
        <v>819276876000</v>
      </c>
      <c r="D19" s="66">
        <v>819276876000</v>
      </c>
      <c r="E19" s="66">
        <v>0</v>
      </c>
      <c r="F19" s="66">
        <v>180000000</v>
      </c>
      <c r="G19" s="66">
        <v>819276876000</v>
      </c>
      <c r="H19" s="66">
        <v>366746346360</v>
      </c>
      <c r="I19" s="66">
        <v>452530529640</v>
      </c>
    </row>
    <row r="20" spans="1:9" s="9" customFormat="1" ht="16.8">
      <c r="A20" s="66" t="s">
        <v>161</v>
      </c>
      <c r="B20" s="66">
        <v>44658855</v>
      </c>
      <c r="C20" s="66">
        <v>68633118148</v>
      </c>
      <c r="D20" s="66">
        <v>68633118148</v>
      </c>
      <c r="E20" s="66">
        <v>0</v>
      </c>
      <c r="F20" s="66">
        <v>44658855</v>
      </c>
      <c r="G20" s="66">
        <v>68633118148</v>
      </c>
      <c r="H20" s="66">
        <v>87765150059</v>
      </c>
      <c r="I20" s="66">
        <v>-19132031911</v>
      </c>
    </row>
    <row r="21" spans="1:9" s="9" customFormat="1" ht="16.8">
      <c r="A21" s="66" t="s">
        <v>139</v>
      </c>
      <c r="B21" s="66">
        <v>162887424</v>
      </c>
      <c r="C21" s="66">
        <v>97495414105</v>
      </c>
      <c r="D21" s="66">
        <v>97495414105</v>
      </c>
      <c r="E21" s="66">
        <v>0</v>
      </c>
      <c r="F21" s="66">
        <v>162887424</v>
      </c>
      <c r="G21" s="66">
        <v>97495414105</v>
      </c>
      <c r="H21" s="66">
        <v>111123984192</v>
      </c>
      <c r="I21" s="66">
        <v>-13628570087</v>
      </c>
    </row>
    <row r="22" spans="1:9" s="9" customFormat="1" ht="16.8">
      <c r="A22" s="66" t="s">
        <v>125</v>
      </c>
      <c r="B22" s="66">
        <v>1723133571</v>
      </c>
      <c r="C22" s="66">
        <v>1587521718306</v>
      </c>
      <c r="D22" s="66">
        <v>1588026970194</v>
      </c>
      <c r="E22" s="66">
        <v>-505251888</v>
      </c>
      <c r="F22" s="66">
        <v>1723133571</v>
      </c>
      <c r="G22" s="66">
        <v>1587521718306</v>
      </c>
      <c r="H22" s="66">
        <v>1989494921805</v>
      </c>
      <c r="I22" s="66">
        <v>-401973203499</v>
      </c>
    </row>
    <row r="23" spans="1:9" s="9" customFormat="1" ht="16.8">
      <c r="A23" s="66" t="s">
        <v>135</v>
      </c>
      <c r="B23" s="66">
        <v>11997322437</v>
      </c>
      <c r="C23" s="66">
        <v>6066031462806</v>
      </c>
      <c r="D23" s="66">
        <v>6066031462806</v>
      </c>
      <c r="E23" s="66">
        <v>0</v>
      </c>
      <c r="F23" s="66">
        <v>11997322437</v>
      </c>
      <c r="G23" s="66">
        <v>6066031462806</v>
      </c>
      <c r="H23" s="66">
        <v>4920237679206</v>
      </c>
      <c r="I23" s="66">
        <v>1145793783600</v>
      </c>
    </row>
    <row r="24" spans="1:9" s="9" customFormat="1" ht="16.8">
      <c r="A24" s="66" t="s">
        <v>129</v>
      </c>
      <c r="B24" s="66">
        <v>71468632</v>
      </c>
      <c r="C24" s="66">
        <v>117976449767</v>
      </c>
      <c r="D24" s="66">
        <v>117976449767</v>
      </c>
      <c r="E24" s="66">
        <v>0</v>
      </c>
      <c r="F24" s="66">
        <v>71468632</v>
      </c>
      <c r="G24" s="66">
        <v>117976449767</v>
      </c>
      <c r="H24" s="66">
        <v>142367730619</v>
      </c>
      <c r="I24" s="66">
        <v>-24391280852</v>
      </c>
    </row>
    <row r="25" spans="1:9" s="9" customFormat="1" ht="16.8">
      <c r="A25" s="66" t="s">
        <v>126</v>
      </c>
      <c r="B25" s="66">
        <v>8818365</v>
      </c>
      <c r="C25" s="66">
        <v>21288977911</v>
      </c>
      <c r="D25" s="66">
        <v>21287331768</v>
      </c>
      <c r="E25" s="66">
        <v>1646143</v>
      </c>
      <c r="F25" s="66">
        <v>8818365</v>
      </c>
      <c r="G25" s="66">
        <v>21288977911</v>
      </c>
      <c r="H25" s="66">
        <v>22617300580</v>
      </c>
      <c r="I25" s="66">
        <v>-1328322669</v>
      </c>
    </row>
    <row r="26" spans="1:9" s="9" customFormat="1" ht="16.8">
      <c r="A26" s="66" t="s">
        <v>163</v>
      </c>
      <c r="B26" s="66">
        <v>34995268</v>
      </c>
      <c r="C26" s="66">
        <v>255970676085</v>
      </c>
      <c r="D26" s="66">
        <v>255970676085</v>
      </c>
      <c r="E26" s="66">
        <v>0</v>
      </c>
      <c r="F26" s="66">
        <v>34995268</v>
      </c>
      <c r="G26" s="66">
        <v>255970676085</v>
      </c>
      <c r="H26" s="66">
        <v>235782398912</v>
      </c>
      <c r="I26" s="66">
        <v>20188277173</v>
      </c>
    </row>
    <row r="27" spans="1:9" s="9" customFormat="1" ht="16.8">
      <c r="A27" s="66" t="s">
        <v>134</v>
      </c>
      <c r="B27" s="66">
        <v>83334559</v>
      </c>
      <c r="C27" s="66">
        <v>527106852574</v>
      </c>
      <c r="D27" s="66">
        <v>527106852574</v>
      </c>
      <c r="E27" s="66">
        <v>0</v>
      </c>
      <c r="F27" s="66">
        <v>83334559</v>
      </c>
      <c r="G27" s="66">
        <v>527106852574</v>
      </c>
      <c r="H27" s="66">
        <v>529378188343</v>
      </c>
      <c r="I27" s="66">
        <v>-2271335769</v>
      </c>
    </row>
    <row r="28" spans="1:9" s="9" customFormat="1" ht="16.8">
      <c r="A28" s="66" t="s">
        <v>206</v>
      </c>
      <c r="B28" s="66">
        <v>1100</v>
      </c>
      <c r="C28" s="66">
        <v>5739108827</v>
      </c>
      <c r="D28" s="66">
        <v>5739108827</v>
      </c>
      <c r="E28" s="66">
        <v>0</v>
      </c>
      <c r="F28" s="66">
        <v>1100</v>
      </c>
      <c r="G28" s="66">
        <v>5739108827</v>
      </c>
      <c r="H28" s="66">
        <v>5016872329</v>
      </c>
      <c r="I28" s="66">
        <v>722236498</v>
      </c>
    </row>
    <row r="29" spans="1:9" s="9" customFormat="1" ht="16.8">
      <c r="A29" s="66" t="s">
        <v>155</v>
      </c>
      <c r="B29" s="66">
        <v>62278670</v>
      </c>
      <c r="C29" s="66">
        <v>564438237572</v>
      </c>
      <c r="D29" s="66">
        <v>564438237572</v>
      </c>
      <c r="E29" s="66">
        <v>0</v>
      </c>
      <c r="F29" s="66">
        <v>62278670</v>
      </c>
      <c r="G29" s="66">
        <v>564438237572</v>
      </c>
      <c r="H29" s="66">
        <v>543901895962</v>
      </c>
      <c r="I29" s="66">
        <v>20536341610</v>
      </c>
    </row>
    <row r="30" spans="1:9" s="9" customFormat="1" ht="16.8">
      <c r="A30" s="66" t="s">
        <v>179</v>
      </c>
      <c r="B30" s="66">
        <v>2000000</v>
      </c>
      <c r="C30" s="66">
        <v>34121413087</v>
      </c>
      <c r="D30" s="66">
        <v>33141774462</v>
      </c>
      <c r="E30" s="66">
        <v>979638625</v>
      </c>
      <c r="F30" s="66">
        <v>2000000</v>
      </c>
      <c r="G30" s="66">
        <v>34121413087</v>
      </c>
      <c r="H30" s="66">
        <v>28157984510</v>
      </c>
      <c r="I30" s="66">
        <v>5963428577</v>
      </c>
    </row>
    <row r="31" spans="1:9" s="9" customFormat="1" ht="16.8">
      <c r="A31" s="66" t="s">
        <v>172</v>
      </c>
      <c r="B31" s="66">
        <v>250000</v>
      </c>
      <c r="C31" s="66">
        <v>5438493816</v>
      </c>
      <c r="D31" s="66">
        <v>5295546547</v>
      </c>
      <c r="E31" s="66">
        <v>142947269</v>
      </c>
      <c r="F31" s="66">
        <v>250000</v>
      </c>
      <c r="G31" s="66">
        <v>5438493816</v>
      </c>
      <c r="H31" s="66">
        <v>4394675844</v>
      </c>
      <c r="I31" s="66">
        <v>1043817972</v>
      </c>
    </row>
    <row r="32" spans="1:9" s="9" customFormat="1" ht="16.8">
      <c r="A32" s="66" t="s">
        <v>225</v>
      </c>
      <c r="B32" s="66">
        <v>85000</v>
      </c>
      <c r="C32" s="66">
        <v>76812320664</v>
      </c>
      <c r="D32" s="66">
        <v>76812320664</v>
      </c>
      <c r="E32" s="66">
        <v>0</v>
      </c>
      <c r="F32" s="66">
        <v>85000</v>
      </c>
      <c r="G32" s="66">
        <v>76812320664</v>
      </c>
      <c r="H32" s="66">
        <v>80905060945</v>
      </c>
      <c r="I32" s="66">
        <v>-4092740281</v>
      </c>
    </row>
    <row r="33" spans="1:9" s="9" customFormat="1" ht="16.8">
      <c r="A33" s="66" t="s">
        <v>211</v>
      </c>
      <c r="B33" s="66">
        <v>5000</v>
      </c>
      <c r="C33" s="66">
        <v>4171973125</v>
      </c>
      <c r="D33" s="66">
        <v>4171973125</v>
      </c>
      <c r="E33" s="66">
        <v>0</v>
      </c>
      <c r="F33" s="66">
        <v>5000</v>
      </c>
      <c r="G33" s="66">
        <v>4171973125</v>
      </c>
      <c r="H33" s="66">
        <v>4178026875</v>
      </c>
      <c r="I33" s="66">
        <v>-6053750</v>
      </c>
    </row>
    <row r="34" spans="1:9" s="9" customFormat="1" ht="16.8">
      <c r="A34" s="66" t="s">
        <v>195</v>
      </c>
      <c r="B34" s="66">
        <v>15000</v>
      </c>
      <c r="C34" s="66">
        <v>14406048037</v>
      </c>
      <c r="D34" s="66">
        <v>14406048037</v>
      </c>
      <c r="E34" s="66">
        <v>0</v>
      </c>
      <c r="F34" s="66">
        <v>15000</v>
      </c>
      <c r="G34" s="66">
        <v>14406048037</v>
      </c>
      <c r="H34" s="66">
        <v>14311314488</v>
      </c>
      <c r="I34" s="66">
        <v>94733549</v>
      </c>
    </row>
    <row r="35" spans="1:9" s="9" customFormat="1" ht="16.8">
      <c r="A35" s="66" t="s">
        <v>207</v>
      </c>
      <c r="B35" s="66">
        <v>4500</v>
      </c>
      <c r="C35" s="66">
        <v>4271900625</v>
      </c>
      <c r="D35" s="66">
        <v>4271900625</v>
      </c>
      <c r="E35" s="66">
        <v>0</v>
      </c>
      <c r="F35" s="66">
        <v>4500</v>
      </c>
      <c r="G35" s="66">
        <v>4271900625</v>
      </c>
      <c r="H35" s="66">
        <v>4278099375</v>
      </c>
      <c r="I35" s="66">
        <v>-6198750</v>
      </c>
    </row>
    <row r="36" spans="1:9" s="9" customFormat="1" ht="16.8">
      <c r="A36" s="66" t="s">
        <v>205</v>
      </c>
      <c r="B36" s="66">
        <v>5000</v>
      </c>
      <c r="C36" s="66">
        <v>4996375000</v>
      </c>
      <c r="D36" s="66">
        <v>4996375000</v>
      </c>
      <c r="E36" s="66">
        <v>0</v>
      </c>
      <c r="F36" s="66">
        <v>5000</v>
      </c>
      <c r="G36" s="66">
        <v>4996375000</v>
      </c>
      <c r="H36" s="66">
        <v>4778461875</v>
      </c>
      <c r="I36" s="66">
        <v>217913125</v>
      </c>
    </row>
    <row r="37" spans="1:9" s="9" customFormat="1" ht="16.8">
      <c r="A37" s="66" t="s">
        <v>200</v>
      </c>
      <c r="B37" s="66">
        <v>10000</v>
      </c>
      <c r="C37" s="66">
        <v>9603032750</v>
      </c>
      <c r="D37" s="66">
        <v>9603032750</v>
      </c>
      <c r="E37" s="66">
        <v>0</v>
      </c>
      <c r="F37" s="66">
        <v>10000</v>
      </c>
      <c r="G37" s="66">
        <v>9603032750</v>
      </c>
      <c r="H37" s="66">
        <v>9672007125</v>
      </c>
      <c r="I37" s="66">
        <v>-68974375</v>
      </c>
    </row>
    <row r="38" spans="1:9" s="9" customFormat="1" ht="16.8">
      <c r="A38" s="66" t="s">
        <v>222</v>
      </c>
      <c r="B38" s="66">
        <v>2400</v>
      </c>
      <c r="C38" s="66">
        <v>2211195720</v>
      </c>
      <c r="D38" s="66">
        <v>2211195720</v>
      </c>
      <c r="E38" s="66">
        <v>0</v>
      </c>
      <c r="F38" s="66">
        <v>2400</v>
      </c>
      <c r="G38" s="66">
        <v>2211195720</v>
      </c>
      <c r="H38" s="66">
        <v>2233618200</v>
      </c>
      <c r="I38" s="66">
        <v>-22422480</v>
      </c>
    </row>
    <row r="39" spans="1:9" s="9" customFormat="1" ht="16.8">
      <c r="A39" s="66" t="s">
        <v>204</v>
      </c>
      <c r="B39" s="66">
        <v>10000</v>
      </c>
      <c r="C39" s="66">
        <v>8343946250</v>
      </c>
      <c r="D39" s="66">
        <v>8343946250</v>
      </c>
      <c r="E39" s="66">
        <v>0</v>
      </c>
      <c r="F39" s="66">
        <v>10000</v>
      </c>
      <c r="G39" s="66">
        <v>8343946250</v>
      </c>
      <c r="H39" s="66">
        <v>8493837500</v>
      </c>
      <c r="I39" s="66">
        <v>-149891250</v>
      </c>
    </row>
    <row r="40" spans="1:9" s="9" customFormat="1" ht="16.8">
      <c r="A40" s="66" t="s">
        <v>212</v>
      </c>
      <c r="B40" s="66">
        <v>5000</v>
      </c>
      <c r="C40" s="66">
        <v>4606417924</v>
      </c>
      <c r="D40" s="66">
        <v>4613102075</v>
      </c>
      <c r="E40" s="66">
        <v>-6684151</v>
      </c>
      <c r="F40" s="66">
        <v>5000</v>
      </c>
      <c r="G40" s="66">
        <v>4606417924</v>
      </c>
      <c r="H40" s="66">
        <v>4613102075</v>
      </c>
      <c r="I40" s="66">
        <v>-6684151</v>
      </c>
    </row>
    <row r="41" spans="1:9" s="9" customFormat="1" ht="16.8">
      <c r="A41" s="66" t="s">
        <v>283</v>
      </c>
      <c r="B41" s="66">
        <v>6665380</v>
      </c>
      <c r="C41" s="66">
        <v>26474749387</v>
      </c>
      <c r="D41" s="66">
        <v>26474749387</v>
      </c>
      <c r="E41" s="66">
        <v>0</v>
      </c>
      <c r="F41" s="66">
        <v>6665380</v>
      </c>
      <c r="G41" s="66">
        <v>26474749387</v>
      </c>
      <c r="H41" s="66">
        <v>28293015193</v>
      </c>
      <c r="I41" s="66">
        <v>-1818265806</v>
      </c>
    </row>
    <row r="42" spans="1:9" s="9" customFormat="1" ht="16.8">
      <c r="A42" s="66" t="s">
        <v>170</v>
      </c>
      <c r="B42" s="66">
        <v>36690000</v>
      </c>
      <c r="C42" s="66">
        <v>2244233233718</v>
      </c>
      <c r="D42" s="66">
        <v>2320162630555</v>
      </c>
      <c r="E42" s="66">
        <v>-75929396837</v>
      </c>
      <c r="F42" s="66">
        <v>36690000</v>
      </c>
      <c r="G42" s="66">
        <v>2244233233718</v>
      </c>
      <c r="H42" s="66">
        <v>1984207997425</v>
      </c>
      <c r="I42" s="66">
        <v>260025236293</v>
      </c>
    </row>
    <row r="43" spans="1:9" s="9" customFormat="1" ht="16.8">
      <c r="A43" s="66" t="s">
        <v>120</v>
      </c>
      <c r="B43" s="66">
        <v>160000000</v>
      </c>
      <c r="C43" s="66">
        <v>1621295950000</v>
      </c>
      <c r="D43" s="66">
        <v>1623855470000</v>
      </c>
      <c r="E43" s="66">
        <v>-2559520000</v>
      </c>
      <c r="F43" s="66">
        <v>160000000</v>
      </c>
      <c r="G43" s="66">
        <v>1621295950000</v>
      </c>
      <c r="H43" s="66">
        <v>1626007930762</v>
      </c>
      <c r="I43" s="66">
        <v>-4711980762</v>
      </c>
    </row>
    <row r="44" spans="1:9" s="9" customFormat="1" ht="16.8">
      <c r="A44" s="66" t="s">
        <v>180</v>
      </c>
      <c r="B44" s="66">
        <v>26400000</v>
      </c>
      <c r="C44" s="66">
        <v>413531248350</v>
      </c>
      <c r="D44" s="66">
        <v>401864636250</v>
      </c>
      <c r="E44" s="66">
        <v>11666612100</v>
      </c>
      <c r="F44" s="66">
        <v>26400000</v>
      </c>
      <c r="G44" s="66">
        <v>413531248350</v>
      </c>
      <c r="H44" s="66">
        <v>369144305218</v>
      </c>
      <c r="I44" s="66">
        <v>44386943132</v>
      </c>
    </row>
    <row r="45" spans="1:9" s="9" customFormat="1" ht="16.8">
      <c r="A45" s="66" t="s">
        <v>121</v>
      </c>
      <c r="B45" s="66">
        <v>53000000</v>
      </c>
      <c r="C45" s="66">
        <v>547440335687</v>
      </c>
      <c r="D45" s="66">
        <v>543429321533</v>
      </c>
      <c r="E45" s="66">
        <v>4011014154</v>
      </c>
      <c r="F45" s="66">
        <v>53000000</v>
      </c>
      <c r="G45" s="66">
        <v>547440335687</v>
      </c>
      <c r="H45" s="66">
        <v>543223158719</v>
      </c>
      <c r="I45" s="66">
        <v>4217176968</v>
      </c>
    </row>
    <row r="46" spans="1:9" s="9" customFormat="1" ht="16.8">
      <c r="A46" s="66" t="s">
        <v>174</v>
      </c>
      <c r="B46" s="66">
        <v>6100000</v>
      </c>
      <c r="C46" s="66">
        <v>250120193669</v>
      </c>
      <c r="D46" s="66">
        <v>244137215687</v>
      </c>
      <c r="E46" s="66">
        <v>5982977982</v>
      </c>
      <c r="F46" s="66">
        <v>6100000</v>
      </c>
      <c r="G46" s="66">
        <v>250120193669</v>
      </c>
      <c r="H46" s="66">
        <v>203604217050</v>
      </c>
      <c r="I46" s="66">
        <v>46515976619</v>
      </c>
    </row>
    <row r="47" spans="1:9" s="9" customFormat="1" ht="16.8">
      <c r="A47" s="66" t="s">
        <v>173</v>
      </c>
      <c r="B47" s="66">
        <v>193200000</v>
      </c>
      <c r="C47" s="66">
        <v>4804270971569</v>
      </c>
      <c r="D47" s="66">
        <v>4682406725586</v>
      </c>
      <c r="E47" s="66">
        <v>121864245983</v>
      </c>
      <c r="F47" s="66">
        <v>193200000</v>
      </c>
      <c r="G47" s="66">
        <v>4804270971569</v>
      </c>
      <c r="H47" s="66">
        <v>4019533632022</v>
      </c>
      <c r="I47" s="66">
        <v>784737339547</v>
      </c>
    </row>
    <row r="48" spans="1:9" s="9" customFormat="1" ht="16.8">
      <c r="A48" s="66" t="s">
        <v>181</v>
      </c>
      <c r="B48" s="66">
        <v>145200000</v>
      </c>
      <c r="C48" s="66">
        <v>4743676524015</v>
      </c>
      <c r="D48" s="66">
        <v>4622928247270</v>
      </c>
      <c r="E48" s="66">
        <v>120748276745</v>
      </c>
      <c r="F48" s="66">
        <v>145200000</v>
      </c>
      <c r="G48" s="66">
        <v>4743676524015</v>
      </c>
      <c r="H48" s="66">
        <v>4313552755496</v>
      </c>
      <c r="I48" s="66">
        <v>430123768519</v>
      </c>
    </row>
    <row r="49" spans="1:9" s="9" customFormat="1" ht="16.8">
      <c r="A49" s="66" t="s">
        <v>182</v>
      </c>
      <c r="B49" s="66">
        <v>66136874</v>
      </c>
      <c r="C49" s="66">
        <v>20012033923056</v>
      </c>
      <c r="D49" s="66">
        <v>20012033923056</v>
      </c>
      <c r="E49" s="66">
        <v>0</v>
      </c>
      <c r="F49" s="66">
        <v>66136874</v>
      </c>
      <c r="G49" s="66">
        <v>20012033923056</v>
      </c>
      <c r="H49" s="66">
        <v>14029544149738</v>
      </c>
      <c r="I49" s="66">
        <v>5982489773318</v>
      </c>
    </row>
    <row r="50" spans="1:9" s="9" customFormat="1" ht="16.8">
      <c r="A50" s="66" t="s">
        <v>169</v>
      </c>
      <c r="B50" s="66">
        <v>54700000</v>
      </c>
      <c r="C50" s="66">
        <v>1522067730481</v>
      </c>
      <c r="D50" s="66">
        <v>1486963280024</v>
      </c>
      <c r="E50" s="66">
        <v>35104450457</v>
      </c>
      <c r="F50" s="66">
        <v>54700000</v>
      </c>
      <c r="G50" s="66">
        <v>1522067730481</v>
      </c>
      <c r="H50" s="66">
        <v>1413259955664</v>
      </c>
      <c r="I50" s="66">
        <v>108807774817</v>
      </c>
    </row>
    <row r="51" spans="1:9" s="9" customFormat="1" ht="16.8">
      <c r="A51" s="66" t="s">
        <v>176</v>
      </c>
      <c r="B51" s="66">
        <v>164700000</v>
      </c>
      <c r="C51" s="66">
        <v>4215588428334</v>
      </c>
      <c r="D51" s="66">
        <v>4103139809059</v>
      </c>
      <c r="E51" s="66">
        <v>112448619275</v>
      </c>
      <c r="F51" s="66">
        <v>164700000</v>
      </c>
      <c r="G51" s="66">
        <v>4215588428334</v>
      </c>
      <c r="H51" s="66">
        <v>3512459999785</v>
      </c>
      <c r="I51" s="66">
        <v>703128428549</v>
      </c>
    </row>
    <row r="52" spans="1:9" s="9" customFormat="1" ht="16.8">
      <c r="A52" s="66" t="s">
        <v>167</v>
      </c>
      <c r="B52" s="66">
        <v>39946738</v>
      </c>
      <c r="C52" s="66">
        <v>4879493678141</v>
      </c>
      <c r="D52" s="66">
        <v>4817197883214</v>
      </c>
      <c r="E52" s="66">
        <v>62295794927</v>
      </c>
      <c r="F52" s="66">
        <v>39946738</v>
      </c>
      <c r="G52" s="66">
        <v>4879493678141</v>
      </c>
      <c r="H52" s="66">
        <v>4740793557113</v>
      </c>
      <c r="I52" s="66">
        <v>138700121028</v>
      </c>
    </row>
    <row r="53" spans="1:9" s="9" customFormat="1" ht="16.8">
      <c r="A53" s="66" t="s">
        <v>166</v>
      </c>
      <c r="B53" s="66">
        <v>1000000</v>
      </c>
      <c r="C53" s="66">
        <v>35563880981</v>
      </c>
      <c r="D53" s="66">
        <v>34680206956</v>
      </c>
      <c r="E53" s="66">
        <v>883674025</v>
      </c>
      <c r="F53" s="66">
        <v>1000000</v>
      </c>
      <c r="G53" s="66">
        <v>35563880981</v>
      </c>
      <c r="H53" s="66">
        <v>32237210953</v>
      </c>
      <c r="I53" s="66">
        <v>3326670028</v>
      </c>
    </row>
    <row r="54" spans="1:9" s="9" customFormat="1" ht="16.8">
      <c r="A54" s="66" t="s">
        <v>178</v>
      </c>
      <c r="B54" s="66">
        <v>121300000</v>
      </c>
      <c r="C54" s="66">
        <v>1945904582990</v>
      </c>
      <c r="D54" s="66">
        <v>1902140968455</v>
      </c>
      <c r="E54" s="66">
        <v>43763614535</v>
      </c>
      <c r="F54" s="66">
        <v>121300000</v>
      </c>
      <c r="G54" s="66">
        <v>1945904582990</v>
      </c>
      <c r="H54" s="66">
        <v>1831715761891</v>
      </c>
      <c r="I54" s="66">
        <v>114188821099</v>
      </c>
    </row>
    <row r="55" spans="1:9" s="9" customFormat="1" ht="16.8">
      <c r="A55" s="66" t="s">
        <v>177</v>
      </c>
      <c r="B55" s="66">
        <v>49400000</v>
      </c>
      <c r="C55" s="66">
        <v>745121735003</v>
      </c>
      <c r="D55" s="66">
        <v>919338603225</v>
      </c>
      <c r="E55" s="66">
        <v>-174216868222</v>
      </c>
      <c r="F55" s="66">
        <v>49400000</v>
      </c>
      <c r="G55" s="66">
        <v>745121735003</v>
      </c>
      <c r="H55" s="66">
        <v>710409713184</v>
      </c>
      <c r="I55" s="66">
        <v>34712021819</v>
      </c>
    </row>
    <row r="56" spans="1:9" s="9" customFormat="1" ht="16.8">
      <c r="A56" s="66" t="s">
        <v>175</v>
      </c>
      <c r="B56" s="66">
        <v>135000000</v>
      </c>
      <c r="C56" s="66">
        <v>2243952237375</v>
      </c>
      <c r="D56" s="66">
        <v>2183899390031</v>
      </c>
      <c r="E56" s="66">
        <v>60052847344</v>
      </c>
      <c r="F56" s="66">
        <v>135000000</v>
      </c>
      <c r="G56" s="66">
        <v>2243952237375</v>
      </c>
      <c r="H56" s="66">
        <v>1886541436837</v>
      </c>
      <c r="I56" s="66">
        <v>357410800538</v>
      </c>
    </row>
    <row r="57" spans="1:9" s="9" customFormat="1" ht="16.8">
      <c r="A57" s="66" t="s">
        <v>168</v>
      </c>
      <c r="B57" s="66">
        <v>22569601</v>
      </c>
      <c r="C57" s="66">
        <v>27524987905736</v>
      </c>
      <c r="D57" s="66">
        <v>28502133164031</v>
      </c>
      <c r="E57" s="66">
        <v>-977145258295</v>
      </c>
      <c r="F57" s="66">
        <v>22569601</v>
      </c>
      <c r="G57" s="66">
        <v>27524987905736</v>
      </c>
      <c r="H57" s="66">
        <v>16261898767913</v>
      </c>
      <c r="I57" s="66">
        <v>11263089137823</v>
      </c>
    </row>
    <row r="58" spans="1:9" s="9" customFormat="1" ht="16.8">
      <c r="A58" s="66" t="s">
        <v>124</v>
      </c>
      <c r="B58" s="66">
        <v>64605909</v>
      </c>
      <c r="C58" s="66">
        <v>67590978509</v>
      </c>
      <c r="D58" s="66">
        <v>67611422768</v>
      </c>
      <c r="E58" s="66">
        <v>-20444259</v>
      </c>
      <c r="F58" s="66">
        <v>64605909</v>
      </c>
      <c r="G58" s="66">
        <v>67590978509</v>
      </c>
      <c r="H58" s="66">
        <v>91279848527</v>
      </c>
      <c r="I58" s="66">
        <v>-23688870018</v>
      </c>
    </row>
    <row r="59" spans="1:9" s="9" customFormat="1" ht="16.8">
      <c r="A59" s="66" t="s">
        <v>159</v>
      </c>
      <c r="B59" s="66">
        <v>190509788</v>
      </c>
      <c r="C59" s="66">
        <v>383014381129</v>
      </c>
      <c r="D59" s="66">
        <v>383014381129</v>
      </c>
      <c r="E59" s="66">
        <v>0</v>
      </c>
      <c r="F59" s="66">
        <v>190509788</v>
      </c>
      <c r="G59" s="66">
        <v>383014381129</v>
      </c>
      <c r="H59" s="66">
        <v>331731663949</v>
      </c>
      <c r="I59" s="66">
        <v>51282717180</v>
      </c>
    </row>
    <row r="60" spans="1:9" s="9" customFormat="1" ht="16.8">
      <c r="A60" s="66" t="s">
        <v>310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v>0</v>
      </c>
      <c r="H60" s="66">
        <v>75324662880</v>
      </c>
      <c r="I60" s="66">
        <v>-75324662880</v>
      </c>
    </row>
    <row r="61" spans="1:9" s="9" customFormat="1" ht="16.8">
      <c r="A61" s="66" t="s">
        <v>312</v>
      </c>
      <c r="B61" s="66">
        <v>-1</v>
      </c>
      <c r="C61" s="66">
        <v>0</v>
      </c>
      <c r="D61" s="66">
        <v>0</v>
      </c>
      <c r="E61" s="66">
        <v>0</v>
      </c>
      <c r="F61" s="66">
        <v>-1</v>
      </c>
      <c r="G61" s="66">
        <v>0</v>
      </c>
      <c r="H61" s="66">
        <v>-43809490</v>
      </c>
      <c r="I61" s="66">
        <v>43809490</v>
      </c>
    </row>
    <row r="62" spans="1:9" s="9" customFormat="1" ht="16.8">
      <c r="A62" s="66" t="s">
        <v>317</v>
      </c>
      <c r="B62" s="66">
        <v>-1336</v>
      </c>
      <c r="C62" s="66">
        <v>0</v>
      </c>
      <c r="D62" s="66">
        <v>0</v>
      </c>
      <c r="E62" s="66">
        <v>0</v>
      </c>
      <c r="F62" s="66">
        <v>-1336</v>
      </c>
      <c r="G62" s="66">
        <v>0</v>
      </c>
      <c r="H62" s="66">
        <v>46016896368</v>
      </c>
      <c r="I62" s="66">
        <v>-46016896368</v>
      </c>
    </row>
    <row r="63" spans="1:9" s="9" customFormat="1" ht="16.8">
      <c r="A63" s="66" t="s">
        <v>320</v>
      </c>
      <c r="B63" s="66">
        <v>-500</v>
      </c>
      <c r="C63" s="66">
        <v>0</v>
      </c>
      <c r="D63" s="66">
        <v>0</v>
      </c>
      <c r="E63" s="66">
        <v>0</v>
      </c>
      <c r="F63" s="66">
        <v>-500</v>
      </c>
      <c r="G63" s="66">
        <v>0</v>
      </c>
      <c r="H63" s="66">
        <v>212322340049</v>
      </c>
      <c r="I63" s="66">
        <v>-212322340049</v>
      </c>
    </row>
    <row r="64" spans="1:9" s="9" customFormat="1" ht="16.8">
      <c r="A64" s="66" t="s">
        <v>322</v>
      </c>
      <c r="B64" s="66">
        <v>-1703</v>
      </c>
      <c r="C64" s="66">
        <v>0</v>
      </c>
      <c r="D64" s="66">
        <v>0</v>
      </c>
      <c r="E64" s="66">
        <v>0</v>
      </c>
      <c r="F64" s="66">
        <v>-1703</v>
      </c>
      <c r="G64" s="66">
        <v>0</v>
      </c>
      <c r="H64" s="66">
        <v>39565112862</v>
      </c>
      <c r="I64" s="66">
        <v>-39565112862</v>
      </c>
    </row>
    <row r="65" spans="1:9" s="9" customFormat="1" ht="16.8">
      <c r="A65" s="66" t="s">
        <v>325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v>0</v>
      </c>
      <c r="H65" s="66">
        <v>24198029000</v>
      </c>
      <c r="I65" s="66">
        <v>-24198029000</v>
      </c>
    </row>
    <row r="66" spans="1:9" s="9" customFormat="1" ht="16.8">
      <c r="A66" s="66" t="s">
        <v>327</v>
      </c>
      <c r="B66" s="66">
        <v>-1</v>
      </c>
      <c r="C66" s="66">
        <v>0</v>
      </c>
      <c r="D66" s="66">
        <v>0</v>
      </c>
      <c r="E66" s="66">
        <v>0</v>
      </c>
      <c r="F66" s="66">
        <v>-1</v>
      </c>
      <c r="G66" s="66">
        <v>0</v>
      </c>
      <c r="H66" s="66">
        <v>374594000</v>
      </c>
      <c r="I66" s="66">
        <v>-374594000</v>
      </c>
    </row>
    <row r="67" spans="1:9" s="9" customFormat="1" ht="16.8">
      <c r="A67" s="66" t="s">
        <v>330</v>
      </c>
      <c r="B67" s="66">
        <v>-250</v>
      </c>
      <c r="C67" s="66">
        <v>0</v>
      </c>
      <c r="D67" s="66">
        <v>0</v>
      </c>
      <c r="E67" s="66">
        <v>0</v>
      </c>
      <c r="F67" s="66">
        <v>-250</v>
      </c>
      <c r="G67" s="66">
        <v>0</v>
      </c>
      <c r="H67" s="66">
        <v>10278847160</v>
      </c>
      <c r="I67" s="66">
        <v>-10278847160</v>
      </c>
    </row>
    <row r="68" spans="1:9" s="9" customFormat="1" ht="16.8">
      <c r="A68" s="66" t="s">
        <v>334</v>
      </c>
      <c r="B68" s="66">
        <v>-878</v>
      </c>
      <c r="C68" s="66">
        <v>0</v>
      </c>
      <c r="D68" s="66">
        <v>0</v>
      </c>
      <c r="E68" s="66">
        <v>0</v>
      </c>
      <c r="F68" s="66">
        <v>-878</v>
      </c>
      <c r="G68" s="66">
        <v>0</v>
      </c>
      <c r="H68" s="66">
        <v>12413874440</v>
      </c>
      <c r="I68" s="66">
        <v>-12413874440</v>
      </c>
    </row>
    <row r="69" spans="1:9" s="9" customFormat="1" ht="16.8">
      <c r="A69" s="66" t="s">
        <v>336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v>0</v>
      </c>
      <c r="H69" s="66">
        <v>33647101810</v>
      </c>
      <c r="I69" s="66">
        <v>-33647101810</v>
      </c>
    </row>
    <row r="70" spans="1:9" s="9" customFormat="1" ht="16.8">
      <c r="A70" s="66" t="s">
        <v>338</v>
      </c>
      <c r="B70" s="66">
        <v>-550</v>
      </c>
      <c r="C70" s="66">
        <v>0</v>
      </c>
      <c r="D70" s="66">
        <v>0</v>
      </c>
      <c r="E70" s="66">
        <v>0</v>
      </c>
      <c r="F70" s="66">
        <v>-550</v>
      </c>
      <c r="G70" s="66">
        <v>0</v>
      </c>
      <c r="H70" s="66">
        <v>3346268000</v>
      </c>
      <c r="I70" s="66">
        <v>-3346268000</v>
      </c>
    </row>
    <row r="71" spans="1:9" s="9" customFormat="1" ht="16.8">
      <c r="A71" s="66" t="s">
        <v>342</v>
      </c>
      <c r="B71" s="66">
        <v>-1571</v>
      </c>
      <c r="C71" s="66">
        <v>0</v>
      </c>
      <c r="D71" s="66">
        <v>0</v>
      </c>
      <c r="E71" s="66">
        <v>0</v>
      </c>
      <c r="F71" s="66">
        <v>-1571</v>
      </c>
      <c r="G71" s="66">
        <v>0</v>
      </c>
      <c r="H71" s="66">
        <v>24424589730</v>
      </c>
      <c r="I71" s="66">
        <v>-24424589730</v>
      </c>
    </row>
    <row r="72" spans="1:9" s="9" customFormat="1" ht="16.8">
      <c r="A72" s="66" t="s">
        <v>345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2064558280</v>
      </c>
      <c r="I72" s="66">
        <v>-2064558280</v>
      </c>
    </row>
    <row r="73" spans="1:9" s="9" customFormat="1" ht="16.8">
      <c r="A73" s="66" t="s">
        <v>348</v>
      </c>
      <c r="B73" s="66">
        <v>-1075</v>
      </c>
      <c r="C73" s="66">
        <v>0</v>
      </c>
      <c r="D73" s="66">
        <v>0</v>
      </c>
      <c r="E73" s="66">
        <v>0</v>
      </c>
      <c r="F73" s="66">
        <v>-1075</v>
      </c>
      <c r="G73" s="66">
        <v>0</v>
      </c>
      <c r="H73" s="66">
        <v>12677676500</v>
      </c>
      <c r="I73" s="66">
        <v>-12677676500</v>
      </c>
    </row>
    <row r="74" spans="1:9" s="9" customFormat="1" ht="16.8">
      <c r="A74" s="66" t="s">
        <v>352</v>
      </c>
      <c r="B74" s="66">
        <v>-314</v>
      </c>
      <c r="C74" s="66">
        <v>-77906241</v>
      </c>
      <c r="D74" s="66">
        <v>-123926087</v>
      </c>
      <c r="E74" s="66">
        <v>46019846</v>
      </c>
      <c r="F74" s="66">
        <v>-314</v>
      </c>
      <c r="G74" s="66">
        <v>-77906241</v>
      </c>
      <c r="H74" s="66">
        <v>-143014891</v>
      </c>
      <c r="I74" s="66">
        <v>65108650</v>
      </c>
    </row>
    <row r="75" spans="1:9" s="9" customFormat="1" ht="16.8">
      <c r="A75" s="66" t="s">
        <v>353</v>
      </c>
      <c r="B75" s="66">
        <v>-10940</v>
      </c>
      <c r="C75" s="66">
        <v>-1307595212</v>
      </c>
      <c r="D75" s="66">
        <v>-3171449106</v>
      </c>
      <c r="E75" s="66">
        <v>1863853894</v>
      </c>
      <c r="F75" s="66">
        <v>-10940</v>
      </c>
      <c r="G75" s="66">
        <v>-1307595212</v>
      </c>
      <c r="H75" s="66">
        <v>-3370274998</v>
      </c>
      <c r="I75" s="66">
        <v>2062679786</v>
      </c>
    </row>
    <row r="76" spans="1:9" s="9" customFormat="1" ht="16.8">
      <c r="A76" s="66" t="s">
        <v>355</v>
      </c>
      <c r="B76" s="66">
        <v>-10210</v>
      </c>
      <c r="C76" s="66">
        <v>-542244068</v>
      </c>
      <c r="D76" s="66">
        <v>-649566827</v>
      </c>
      <c r="E76" s="66">
        <v>107322759</v>
      </c>
      <c r="F76" s="66">
        <v>-10210</v>
      </c>
      <c r="G76" s="66">
        <v>-542244068</v>
      </c>
      <c r="H76" s="66">
        <v>-500757708</v>
      </c>
      <c r="I76" s="66">
        <v>-41486360</v>
      </c>
    </row>
    <row r="77" spans="1:9" s="9" customFormat="1" ht="16.8">
      <c r="A77" s="66" t="s">
        <v>359</v>
      </c>
      <c r="B77" s="66">
        <v>-20044</v>
      </c>
      <c r="C77" s="66">
        <v>-605085795</v>
      </c>
      <c r="D77" s="66">
        <v>-3309226938</v>
      </c>
      <c r="E77" s="66">
        <v>2704141143</v>
      </c>
      <c r="F77" s="66">
        <v>-20044</v>
      </c>
      <c r="G77" s="66">
        <v>-605085795</v>
      </c>
      <c r="H77" s="66">
        <v>-3609550000</v>
      </c>
      <c r="I77" s="66">
        <v>3004464205</v>
      </c>
    </row>
    <row r="78" spans="1:9" s="9" customFormat="1" ht="16.8">
      <c r="A78" s="66" t="s">
        <v>361</v>
      </c>
      <c r="B78" s="66">
        <v>-6357</v>
      </c>
      <c r="C78" s="66">
        <v>-76250936</v>
      </c>
      <c r="D78" s="66">
        <v>-629530828</v>
      </c>
      <c r="E78" s="66">
        <v>553279892</v>
      </c>
      <c r="F78" s="66">
        <v>-6357</v>
      </c>
      <c r="G78" s="66">
        <v>-76250936</v>
      </c>
      <c r="H78" s="66">
        <v>-699820000</v>
      </c>
      <c r="I78" s="66">
        <v>623569064</v>
      </c>
    </row>
    <row r="79" spans="1:9" s="9" customFormat="1" ht="16.8">
      <c r="A79" s="66" t="s">
        <v>364</v>
      </c>
      <c r="B79" s="66">
        <v>-1</v>
      </c>
      <c r="C79" s="66">
        <v>-589707</v>
      </c>
      <c r="D79" s="66">
        <v>-726473</v>
      </c>
      <c r="E79" s="66">
        <v>136766</v>
      </c>
      <c r="F79" s="66">
        <v>-1</v>
      </c>
      <c r="G79" s="66">
        <v>-589707</v>
      </c>
      <c r="H79" s="66">
        <v>-327500</v>
      </c>
      <c r="I79" s="66">
        <v>-262207</v>
      </c>
    </row>
    <row r="80" spans="1:9" s="9" customFormat="1" ht="16.8">
      <c r="A80" s="66" t="s">
        <v>367</v>
      </c>
      <c r="B80" s="66">
        <v>0</v>
      </c>
      <c r="C80" s="66">
        <v>0</v>
      </c>
      <c r="D80" s="66">
        <v>212404626</v>
      </c>
      <c r="E80" s="66">
        <v>-212404626</v>
      </c>
      <c r="F80" s="66">
        <v>0</v>
      </c>
      <c r="G80" s="66">
        <v>0</v>
      </c>
      <c r="H80" s="66">
        <v>0</v>
      </c>
      <c r="I80" s="66">
        <v>0</v>
      </c>
    </row>
    <row r="81" spans="1:9" s="9" customFormat="1" ht="16.8">
      <c r="A81" s="66" t="s">
        <v>370</v>
      </c>
      <c r="B81" s="66">
        <v>0</v>
      </c>
      <c r="C81" s="66">
        <v>0</v>
      </c>
      <c r="D81" s="66">
        <v>-168234</v>
      </c>
      <c r="E81" s="66">
        <v>168234</v>
      </c>
      <c r="F81" s="66">
        <v>0</v>
      </c>
      <c r="G81" s="66">
        <v>0</v>
      </c>
      <c r="H81" s="66">
        <v>0</v>
      </c>
      <c r="I81" s="66">
        <v>0</v>
      </c>
    </row>
    <row r="82" spans="1:9" s="9" customFormat="1" ht="16.8">
      <c r="A82" s="66" t="s">
        <v>373</v>
      </c>
      <c r="B82" s="66">
        <v>0</v>
      </c>
      <c r="C82" s="66">
        <v>0</v>
      </c>
      <c r="D82" s="66">
        <v>-2024493340</v>
      </c>
      <c r="E82" s="66">
        <v>2024493340</v>
      </c>
      <c r="F82" s="66">
        <v>0</v>
      </c>
      <c r="G82" s="66">
        <v>0</v>
      </c>
      <c r="H82" s="66">
        <v>0</v>
      </c>
      <c r="I82" s="66">
        <v>0</v>
      </c>
    </row>
    <row r="83" spans="1:9" s="9" customFormat="1" ht="16.8">
      <c r="A83" s="66" t="s">
        <v>375</v>
      </c>
      <c r="B83" s="66">
        <v>0</v>
      </c>
      <c r="C83" s="66">
        <v>0</v>
      </c>
      <c r="D83" s="66">
        <v>110722776</v>
      </c>
      <c r="E83" s="66">
        <v>-110722776</v>
      </c>
      <c r="F83" s="66">
        <v>0</v>
      </c>
      <c r="G83" s="66">
        <v>0</v>
      </c>
      <c r="H83" s="66">
        <v>0</v>
      </c>
      <c r="I83" s="66">
        <v>0</v>
      </c>
    </row>
    <row r="84" spans="1:9" s="9" customFormat="1" ht="16.8">
      <c r="A84" s="66" t="s">
        <v>376</v>
      </c>
      <c r="B84" s="66">
        <v>0</v>
      </c>
      <c r="C84" s="66">
        <v>0</v>
      </c>
      <c r="D84" s="66">
        <v>191139705</v>
      </c>
      <c r="E84" s="66">
        <v>-191139705</v>
      </c>
      <c r="F84" s="66">
        <v>0</v>
      </c>
      <c r="G84" s="66">
        <v>0</v>
      </c>
      <c r="H84" s="66">
        <v>0</v>
      </c>
      <c r="I84" s="66">
        <v>0</v>
      </c>
    </row>
    <row r="85" spans="1:9" s="9" customFormat="1" ht="16.8">
      <c r="A85" s="66" t="s">
        <v>378</v>
      </c>
      <c r="B85" s="66">
        <v>0</v>
      </c>
      <c r="C85" s="66">
        <v>0</v>
      </c>
      <c r="D85" s="66">
        <v>224346998</v>
      </c>
      <c r="E85" s="66">
        <v>-224346998</v>
      </c>
      <c r="F85" s="66">
        <v>0</v>
      </c>
      <c r="G85" s="66">
        <v>0</v>
      </c>
      <c r="H85" s="66">
        <v>0</v>
      </c>
      <c r="I85" s="66">
        <v>0</v>
      </c>
    </row>
    <row r="86" spans="1:9" s="9" customFormat="1" ht="16.8">
      <c r="A86" s="66" t="s">
        <v>380</v>
      </c>
      <c r="B86" s="66">
        <v>0</v>
      </c>
      <c r="C86" s="66">
        <v>0</v>
      </c>
      <c r="D86" s="66">
        <v>2266448</v>
      </c>
      <c r="E86" s="66">
        <v>-2266448</v>
      </c>
      <c r="F86" s="66">
        <v>0</v>
      </c>
      <c r="G86" s="66">
        <v>0</v>
      </c>
      <c r="H86" s="66">
        <v>0</v>
      </c>
      <c r="I86" s="66">
        <v>0</v>
      </c>
    </row>
    <row r="87" spans="1:9" s="9" customFormat="1" ht="16.8">
      <c r="A87" s="66" t="s">
        <v>381</v>
      </c>
      <c r="B87" s="66">
        <v>0</v>
      </c>
      <c r="C87" s="66">
        <v>0</v>
      </c>
      <c r="D87" s="66">
        <v>-45224885</v>
      </c>
      <c r="E87" s="66">
        <v>45224885</v>
      </c>
      <c r="F87" s="66">
        <v>0</v>
      </c>
      <c r="G87" s="66">
        <v>0</v>
      </c>
      <c r="H87" s="66">
        <v>0</v>
      </c>
      <c r="I87" s="66">
        <v>0</v>
      </c>
    </row>
    <row r="88" spans="1:9" s="9" customFormat="1" ht="16.8">
      <c r="A88" s="66" t="s">
        <v>382</v>
      </c>
      <c r="B88" s="66">
        <v>0</v>
      </c>
      <c r="C88" s="66">
        <v>0</v>
      </c>
      <c r="D88" s="66">
        <v>-3189211843</v>
      </c>
      <c r="E88" s="66">
        <v>3189211843</v>
      </c>
      <c r="F88" s="66">
        <v>0</v>
      </c>
      <c r="G88" s="66">
        <v>0</v>
      </c>
      <c r="H88" s="66">
        <v>0</v>
      </c>
      <c r="I88" s="66">
        <v>0</v>
      </c>
    </row>
    <row r="89" spans="1:9" s="9" customFormat="1" ht="16.8">
      <c r="A89" s="66" t="s">
        <v>384</v>
      </c>
      <c r="B89" s="66">
        <v>-50</v>
      </c>
      <c r="C89" s="66">
        <v>-14860729</v>
      </c>
      <c r="D89" s="66">
        <v>-20236401</v>
      </c>
      <c r="E89" s="66">
        <v>5375672</v>
      </c>
      <c r="F89" s="66">
        <v>-50</v>
      </c>
      <c r="G89" s="66">
        <v>-14860729</v>
      </c>
      <c r="H89" s="66">
        <v>-29000000</v>
      </c>
      <c r="I89" s="66">
        <v>14139271</v>
      </c>
    </row>
    <row r="90" spans="1:9" s="9" customFormat="1" ht="16.8">
      <c r="A90" s="66" t="s">
        <v>385</v>
      </c>
      <c r="B90" s="66">
        <v>-2505</v>
      </c>
      <c r="C90" s="66">
        <v>-444448326</v>
      </c>
      <c r="D90" s="66">
        <v>-651300000</v>
      </c>
      <c r="E90" s="66">
        <v>206851674</v>
      </c>
      <c r="F90" s="66">
        <v>-2505</v>
      </c>
      <c r="G90" s="66">
        <v>-444448326</v>
      </c>
      <c r="H90" s="66">
        <v>-651300000</v>
      </c>
      <c r="I90" s="66">
        <v>206851674</v>
      </c>
    </row>
    <row r="91" spans="1:9" s="9" customFormat="1" ht="16.8">
      <c r="A91" s="66" t="s">
        <v>386</v>
      </c>
      <c r="B91" s="66">
        <v>-550</v>
      </c>
      <c r="C91" s="66">
        <v>-37477600</v>
      </c>
      <c r="D91" s="66">
        <v>-148584000</v>
      </c>
      <c r="E91" s="66">
        <v>111106400</v>
      </c>
      <c r="F91" s="66">
        <v>-550</v>
      </c>
      <c r="G91" s="66">
        <v>-37477600</v>
      </c>
      <c r="H91" s="66">
        <v>-159500000</v>
      </c>
      <c r="I91" s="66">
        <v>122022400</v>
      </c>
    </row>
    <row r="92" spans="1:9" s="9" customFormat="1" ht="16.8">
      <c r="A92" s="66" t="s">
        <v>388</v>
      </c>
      <c r="B92" s="66">
        <v>-1</v>
      </c>
      <c r="C92" s="66">
        <v>-577692</v>
      </c>
      <c r="D92" s="66">
        <v>-675415</v>
      </c>
      <c r="E92" s="66">
        <v>97723</v>
      </c>
      <c r="F92" s="66">
        <v>-1</v>
      </c>
      <c r="G92" s="66">
        <v>-577692</v>
      </c>
      <c r="H92" s="66">
        <v>-675415</v>
      </c>
      <c r="I92" s="66">
        <v>97723</v>
      </c>
    </row>
    <row r="93" spans="1:9" s="9" customFormat="1" ht="16.8">
      <c r="A93" s="66" t="s">
        <v>133</v>
      </c>
      <c r="B93" s="66">
        <v>86689494</v>
      </c>
      <c r="C93" s="66">
        <v>147346760584</v>
      </c>
      <c r="D93" s="66">
        <v>147346760584</v>
      </c>
      <c r="E93" s="66">
        <v>0</v>
      </c>
      <c r="F93" s="66">
        <v>86689494</v>
      </c>
      <c r="G93" s="66">
        <v>147346760584</v>
      </c>
      <c r="H93" s="66">
        <v>213945328928</v>
      </c>
      <c r="I93" s="66">
        <v>-66598568344</v>
      </c>
    </row>
    <row r="94" spans="1:9" s="9" customFormat="1" ht="16.8">
      <c r="A94" s="66" t="s">
        <v>142</v>
      </c>
      <c r="B94" s="66">
        <v>40976193</v>
      </c>
      <c r="C94" s="66">
        <v>153011655936</v>
      </c>
      <c r="D94" s="66">
        <v>153011655936</v>
      </c>
      <c r="E94" s="66">
        <v>0</v>
      </c>
      <c r="F94" s="66">
        <v>40976193</v>
      </c>
      <c r="G94" s="66">
        <v>153011655936</v>
      </c>
      <c r="H94" s="66">
        <v>498710722317</v>
      </c>
      <c r="I94" s="66">
        <v>-345699066381</v>
      </c>
    </row>
    <row r="95" spans="1:9" s="9" customFormat="1" ht="16.8">
      <c r="A95" s="66" t="s">
        <v>149</v>
      </c>
      <c r="B95" s="66">
        <v>129125219</v>
      </c>
      <c r="C95" s="66">
        <v>226829613379</v>
      </c>
      <c r="D95" s="66">
        <v>226829613379</v>
      </c>
      <c r="E95" s="66">
        <v>0</v>
      </c>
      <c r="F95" s="66">
        <v>129125219</v>
      </c>
      <c r="G95" s="66">
        <v>226829613379</v>
      </c>
      <c r="H95" s="66">
        <v>347211882596</v>
      </c>
      <c r="I95" s="66">
        <v>-120382269217</v>
      </c>
    </row>
    <row r="96" spans="1:9" s="9" customFormat="1" ht="16.8">
      <c r="A96" s="66" t="s">
        <v>153</v>
      </c>
      <c r="B96" s="66">
        <v>241854255</v>
      </c>
      <c r="C96" s="66">
        <v>580250740285</v>
      </c>
      <c r="D96" s="66">
        <v>580250740285</v>
      </c>
      <c r="E96" s="66">
        <v>0</v>
      </c>
      <c r="F96" s="66">
        <v>241854255</v>
      </c>
      <c r="G96" s="66">
        <v>580250740285</v>
      </c>
      <c r="H96" s="66">
        <v>611197206080</v>
      </c>
      <c r="I96" s="66">
        <v>-30946465795</v>
      </c>
    </row>
    <row r="97" spans="1:9" s="9" customFormat="1" ht="16.8">
      <c r="A97" s="66" t="s">
        <v>144</v>
      </c>
      <c r="B97" s="66">
        <v>237900800</v>
      </c>
      <c r="C97" s="66">
        <v>358006313060</v>
      </c>
      <c r="D97" s="66">
        <v>358006313060</v>
      </c>
      <c r="E97" s="66">
        <v>0</v>
      </c>
      <c r="F97" s="66">
        <v>237900800</v>
      </c>
      <c r="G97" s="66">
        <v>358006313060</v>
      </c>
      <c r="H97" s="66">
        <v>375359872724</v>
      </c>
      <c r="I97" s="66">
        <v>-17353559664</v>
      </c>
    </row>
    <row r="98" spans="1:9" s="9" customFormat="1" ht="16.8">
      <c r="A98" s="66" t="s">
        <v>162</v>
      </c>
      <c r="B98" s="66">
        <v>1436706067</v>
      </c>
      <c r="C98" s="66">
        <v>607121597912</v>
      </c>
      <c r="D98" s="66">
        <v>607121597912</v>
      </c>
      <c r="E98" s="66">
        <v>0</v>
      </c>
      <c r="F98" s="66">
        <v>1436706067</v>
      </c>
      <c r="G98" s="66">
        <v>607121597912</v>
      </c>
      <c r="H98" s="66">
        <v>572642904558</v>
      </c>
      <c r="I98" s="66">
        <v>34478693354</v>
      </c>
    </row>
    <row r="99" spans="1:9" s="9" customFormat="1" ht="16.8">
      <c r="A99" s="66" t="s">
        <v>221</v>
      </c>
      <c r="B99" s="66">
        <v>5000</v>
      </c>
      <c r="C99" s="66">
        <v>4301878875</v>
      </c>
      <c r="D99" s="66">
        <v>4301878875</v>
      </c>
      <c r="E99" s="66">
        <v>0</v>
      </c>
      <c r="F99" s="66">
        <v>5000</v>
      </c>
      <c r="G99" s="66">
        <v>4301878875</v>
      </c>
      <c r="H99" s="66">
        <v>4308121125</v>
      </c>
      <c r="I99" s="66">
        <v>-6242250</v>
      </c>
    </row>
    <row r="100" spans="1:9" s="9" customFormat="1" ht="16.8">
      <c r="A100" s="66" t="s">
        <v>201</v>
      </c>
      <c r="B100" s="66">
        <v>5000</v>
      </c>
      <c r="C100" s="66">
        <v>4072045625</v>
      </c>
      <c r="D100" s="66">
        <v>4072045625</v>
      </c>
      <c r="E100" s="66">
        <v>0</v>
      </c>
      <c r="F100" s="66">
        <v>5000</v>
      </c>
      <c r="G100" s="66">
        <v>4072045625</v>
      </c>
      <c r="H100" s="66">
        <v>4077954375</v>
      </c>
      <c r="I100" s="66">
        <v>-5908750</v>
      </c>
    </row>
    <row r="101" spans="1:9" s="9" customFormat="1" ht="16.8">
      <c r="A101" s="66" t="s">
        <v>192</v>
      </c>
      <c r="B101" s="66">
        <v>10000</v>
      </c>
      <c r="C101" s="66">
        <v>9273272000</v>
      </c>
      <c r="D101" s="66">
        <v>9273272000</v>
      </c>
      <c r="E101" s="66">
        <v>0</v>
      </c>
      <c r="F101" s="66">
        <v>10000</v>
      </c>
      <c r="G101" s="66">
        <v>9273272000</v>
      </c>
      <c r="H101" s="66">
        <v>9489847750</v>
      </c>
      <c r="I101" s="66">
        <v>-216575750</v>
      </c>
    </row>
    <row r="102" spans="1:9" s="9" customFormat="1" ht="16.8">
      <c r="A102" s="66" t="s">
        <v>198</v>
      </c>
      <c r="B102" s="66">
        <v>230000</v>
      </c>
      <c r="C102" s="66">
        <v>188670114925</v>
      </c>
      <c r="D102" s="66">
        <v>188670114925</v>
      </c>
      <c r="E102" s="66">
        <v>0</v>
      </c>
      <c r="F102" s="66">
        <v>230000</v>
      </c>
      <c r="G102" s="66">
        <v>188670114925</v>
      </c>
      <c r="H102" s="66">
        <v>216483621490</v>
      </c>
      <c r="I102" s="66">
        <v>-27813506565</v>
      </c>
    </row>
    <row r="103" spans="1:9" s="9" customFormat="1" ht="16.8">
      <c r="A103" s="66" t="s">
        <v>209</v>
      </c>
      <c r="B103" s="66">
        <v>100000</v>
      </c>
      <c r="C103" s="66">
        <v>88935475000</v>
      </c>
      <c r="D103" s="66">
        <v>88935475000</v>
      </c>
      <c r="E103" s="66">
        <v>0</v>
      </c>
      <c r="F103" s="66">
        <v>100000</v>
      </c>
      <c r="G103" s="66">
        <v>88935475000</v>
      </c>
      <c r="H103" s="66">
        <v>94706624600</v>
      </c>
      <c r="I103" s="66">
        <v>-5771149600</v>
      </c>
    </row>
    <row r="104" spans="1:9" s="9" customFormat="1" ht="16.8">
      <c r="A104" s="66" t="s">
        <v>223</v>
      </c>
      <c r="B104" s="66">
        <v>5000</v>
      </c>
      <c r="C104" s="66">
        <v>4821002238</v>
      </c>
      <c r="D104" s="66">
        <v>4718976260</v>
      </c>
      <c r="E104" s="66">
        <v>102025978</v>
      </c>
      <c r="F104" s="66">
        <v>5000</v>
      </c>
      <c r="G104" s="66">
        <v>4821002238</v>
      </c>
      <c r="H104" s="66">
        <v>4678389375</v>
      </c>
      <c r="I104" s="66">
        <v>142612863</v>
      </c>
    </row>
    <row r="105" spans="1:9" s="9" customFormat="1" ht="16.8">
      <c r="A105" s="66" t="s">
        <v>219</v>
      </c>
      <c r="B105" s="66">
        <v>20000</v>
      </c>
      <c r="C105" s="66">
        <v>19740677625</v>
      </c>
      <c r="D105" s="66">
        <v>19304594015</v>
      </c>
      <c r="E105" s="66">
        <v>436083610</v>
      </c>
      <c r="F105" s="66">
        <v>20000</v>
      </c>
      <c r="G105" s="66">
        <v>19740677625</v>
      </c>
      <c r="H105" s="66">
        <v>18957557760</v>
      </c>
      <c r="I105" s="66">
        <v>783119865</v>
      </c>
    </row>
    <row r="106" spans="1:9" s="9" customFormat="1" ht="16.8">
      <c r="A106" s="66" t="s">
        <v>214</v>
      </c>
      <c r="B106" s="66">
        <v>5000</v>
      </c>
      <c r="C106" s="66">
        <v>4504481881</v>
      </c>
      <c r="D106" s="66">
        <v>4373327037</v>
      </c>
      <c r="E106" s="66">
        <v>131154844</v>
      </c>
      <c r="F106" s="66">
        <v>5000</v>
      </c>
      <c r="G106" s="66">
        <v>4504481881</v>
      </c>
      <c r="H106" s="66">
        <v>4379672962</v>
      </c>
      <c r="I106" s="66">
        <v>124808919</v>
      </c>
    </row>
    <row r="107" spans="1:9" s="9" customFormat="1" ht="16.8">
      <c r="A107" s="66" t="s">
        <v>202</v>
      </c>
      <c r="B107" s="66">
        <v>10000</v>
      </c>
      <c r="C107" s="66">
        <v>8743656250</v>
      </c>
      <c r="D107" s="66">
        <v>8743656250</v>
      </c>
      <c r="E107" s="66">
        <v>0</v>
      </c>
      <c r="F107" s="66">
        <v>10000</v>
      </c>
      <c r="G107" s="66">
        <v>8743656250</v>
      </c>
      <c r="H107" s="66">
        <v>8671282125</v>
      </c>
      <c r="I107" s="66">
        <v>72374125</v>
      </c>
    </row>
    <row r="108" spans="1:9" s="9" customFormat="1" ht="16.8">
      <c r="A108" s="66" t="s">
        <v>208</v>
      </c>
      <c r="B108" s="66">
        <v>0</v>
      </c>
      <c r="C108" s="66">
        <v>0</v>
      </c>
      <c r="D108" s="66">
        <v>-188812325</v>
      </c>
      <c r="E108" s="66">
        <v>188812325</v>
      </c>
      <c r="F108" s="66">
        <v>0</v>
      </c>
      <c r="G108" s="66">
        <v>0</v>
      </c>
      <c r="H108" s="66">
        <v>0</v>
      </c>
      <c r="I108" s="66">
        <v>0</v>
      </c>
    </row>
    <row r="109" spans="1:9" s="9" customFormat="1" ht="16.8">
      <c r="A109" s="66" t="s">
        <v>217</v>
      </c>
      <c r="B109" s="66">
        <v>5000</v>
      </c>
      <c r="C109" s="66">
        <v>4256911500</v>
      </c>
      <c r="D109" s="66">
        <v>4263088500</v>
      </c>
      <c r="E109" s="66">
        <v>-6177000</v>
      </c>
      <c r="F109" s="66">
        <v>5000</v>
      </c>
      <c r="G109" s="66">
        <v>4256911500</v>
      </c>
      <c r="H109" s="66">
        <v>4263088500</v>
      </c>
      <c r="I109" s="66">
        <v>-6177000</v>
      </c>
    </row>
    <row r="110" spans="1:9" s="9" customFormat="1" ht="16.8">
      <c r="A110" s="66" t="s">
        <v>193</v>
      </c>
      <c r="B110" s="66">
        <v>5000</v>
      </c>
      <c r="C110" s="66">
        <v>4057056500</v>
      </c>
      <c r="D110" s="66">
        <v>4062943500</v>
      </c>
      <c r="E110" s="66">
        <v>-5887000</v>
      </c>
      <c r="F110" s="66">
        <v>5000</v>
      </c>
      <c r="G110" s="66">
        <v>4057056500</v>
      </c>
      <c r="H110" s="66">
        <v>4062943500</v>
      </c>
      <c r="I110" s="66">
        <v>-5887000</v>
      </c>
    </row>
    <row r="111" spans="1:9" s="9" customFormat="1" ht="16.8">
      <c r="A111" s="66" t="s">
        <v>197</v>
      </c>
      <c r="B111" s="66">
        <v>5000</v>
      </c>
      <c r="C111" s="66">
        <v>4074843595</v>
      </c>
      <c r="D111" s="66">
        <v>4087961625</v>
      </c>
      <c r="E111" s="66">
        <v>-13118030</v>
      </c>
      <c r="F111" s="66">
        <v>5000</v>
      </c>
      <c r="G111" s="66">
        <v>4074843595</v>
      </c>
      <c r="H111" s="66">
        <v>4087961625</v>
      </c>
      <c r="I111" s="66">
        <v>-13118030</v>
      </c>
    </row>
    <row r="112" spans="1:9" s="9" customFormat="1" ht="16.8">
      <c r="A112" s="66" t="s">
        <v>216</v>
      </c>
      <c r="B112" s="66">
        <v>5000</v>
      </c>
      <c r="C112" s="66">
        <v>4177369210</v>
      </c>
      <c r="D112" s="66">
        <v>4203045000</v>
      </c>
      <c r="E112" s="66">
        <v>-25675790</v>
      </c>
      <c r="F112" s="66">
        <v>5000</v>
      </c>
      <c r="G112" s="66">
        <v>4177369210</v>
      </c>
      <c r="H112" s="66">
        <v>4203045000</v>
      </c>
      <c r="I112" s="66">
        <v>-25675790</v>
      </c>
    </row>
    <row r="113" spans="1:9" s="9" customFormat="1" ht="16.8">
      <c r="A113" s="66" t="s">
        <v>218</v>
      </c>
      <c r="B113" s="66">
        <v>5000</v>
      </c>
      <c r="C113" s="66">
        <v>4001546774</v>
      </c>
      <c r="D113" s="66">
        <v>4117983375</v>
      </c>
      <c r="E113" s="66">
        <v>-116436601</v>
      </c>
      <c r="F113" s="66">
        <v>5000</v>
      </c>
      <c r="G113" s="66">
        <v>4001546774</v>
      </c>
      <c r="H113" s="66">
        <v>4117983375</v>
      </c>
      <c r="I113" s="66">
        <v>-116436601</v>
      </c>
    </row>
    <row r="114" spans="1:9" s="9" customFormat="1" ht="16.8">
      <c r="A114" s="66" t="s">
        <v>215</v>
      </c>
      <c r="B114" s="66">
        <v>5305000</v>
      </c>
      <c r="C114" s="66">
        <v>4164692507277</v>
      </c>
      <c r="D114" s="66">
        <v>4168234550472</v>
      </c>
      <c r="E114" s="66">
        <v>-3542043195</v>
      </c>
      <c r="F114" s="66">
        <v>5305000</v>
      </c>
      <c r="G114" s="66">
        <v>4164692507277</v>
      </c>
      <c r="H114" s="66">
        <v>4168234550472</v>
      </c>
      <c r="I114" s="66">
        <v>-3542043195</v>
      </c>
    </row>
    <row r="115" spans="1:9" s="9" customFormat="1" ht="16.8">
      <c r="A115" s="66" t="s">
        <v>199</v>
      </c>
      <c r="B115" s="66">
        <v>10000</v>
      </c>
      <c r="C115" s="66">
        <v>8458862875</v>
      </c>
      <c r="D115" s="66">
        <v>8458862875</v>
      </c>
      <c r="E115" s="66">
        <v>0</v>
      </c>
      <c r="F115" s="66">
        <v>10000</v>
      </c>
      <c r="G115" s="66">
        <v>8458862875</v>
      </c>
      <c r="H115" s="66">
        <v>9453226250</v>
      </c>
      <c r="I115" s="66">
        <v>-994363375</v>
      </c>
    </row>
    <row r="116" spans="1:9" s="9" customFormat="1" ht="16.8">
      <c r="A116" s="66" t="s">
        <v>210</v>
      </c>
      <c r="B116" s="66">
        <v>10000</v>
      </c>
      <c r="C116" s="66">
        <v>8204047750</v>
      </c>
      <c r="D116" s="66">
        <v>8271998450</v>
      </c>
      <c r="E116" s="66">
        <v>-67950700</v>
      </c>
      <c r="F116" s="66">
        <v>10000</v>
      </c>
      <c r="G116" s="66">
        <v>8204047750</v>
      </c>
      <c r="H116" s="66">
        <v>8616242250</v>
      </c>
      <c r="I116" s="66">
        <v>-412194500</v>
      </c>
    </row>
    <row r="117" spans="1:9" s="9" customFormat="1" ht="16.8">
      <c r="A117" s="66" t="s">
        <v>141</v>
      </c>
      <c r="B117" s="66">
        <v>21015982</v>
      </c>
      <c r="C117" s="66">
        <v>287490134897</v>
      </c>
      <c r="D117" s="66">
        <v>287490134897</v>
      </c>
      <c r="E117" s="66">
        <v>0</v>
      </c>
      <c r="F117" s="66">
        <v>21015982</v>
      </c>
      <c r="G117" s="66">
        <v>287490134897</v>
      </c>
      <c r="H117" s="66">
        <v>203684140030</v>
      </c>
      <c r="I117" s="66">
        <v>83805994867</v>
      </c>
    </row>
    <row r="118" spans="1:9" s="9" customFormat="1" ht="16.8">
      <c r="A118" s="66" t="s">
        <v>128</v>
      </c>
      <c r="B118" s="66">
        <v>59810833</v>
      </c>
      <c r="C118" s="66">
        <v>190412490379</v>
      </c>
      <c r="D118" s="66">
        <v>190412490379</v>
      </c>
      <c r="E118" s="66">
        <v>0</v>
      </c>
      <c r="F118" s="66">
        <v>59810833</v>
      </c>
      <c r="G118" s="66">
        <v>190412490379</v>
      </c>
      <c r="H118" s="66">
        <v>198122223982</v>
      </c>
      <c r="I118" s="66">
        <v>-7709733603</v>
      </c>
    </row>
    <row r="119" spans="1:9" s="9" customFormat="1" ht="16.8">
      <c r="A119" s="66" t="s">
        <v>160</v>
      </c>
      <c r="B119" s="66">
        <v>253363863</v>
      </c>
      <c r="C119" s="66">
        <v>189878479848</v>
      </c>
      <c r="D119" s="66">
        <v>189878479848</v>
      </c>
      <c r="E119" s="66">
        <v>0</v>
      </c>
      <c r="F119" s="66">
        <v>253363863</v>
      </c>
      <c r="G119" s="66">
        <v>189878479848</v>
      </c>
      <c r="H119" s="66">
        <v>201921514777</v>
      </c>
      <c r="I119" s="66">
        <v>-12043034929</v>
      </c>
    </row>
    <row r="120" spans="1:9" s="9" customFormat="1" ht="16.8">
      <c r="A120" s="66" t="s">
        <v>164</v>
      </c>
      <c r="B120" s="66">
        <v>38278479</v>
      </c>
      <c r="C120" s="66">
        <v>142555466676</v>
      </c>
      <c r="D120" s="66">
        <v>142555466676</v>
      </c>
      <c r="E120" s="66">
        <v>0</v>
      </c>
      <c r="F120" s="66">
        <v>38278479</v>
      </c>
      <c r="G120" s="66">
        <v>142555466676</v>
      </c>
      <c r="H120" s="66">
        <v>158033748344</v>
      </c>
      <c r="I120" s="66">
        <v>-15478281668</v>
      </c>
    </row>
    <row r="121" spans="1:9" s="9" customFormat="1" ht="16.8">
      <c r="A121" s="66" t="s">
        <v>157</v>
      </c>
      <c r="B121" s="66">
        <v>453591988</v>
      </c>
      <c r="C121" s="66">
        <v>1072383012639</v>
      </c>
      <c r="D121" s="66">
        <v>1072383012639</v>
      </c>
      <c r="E121" s="66">
        <v>0</v>
      </c>
      <c r="F121" s="66">
        <v>453591988</v>
      </c>
      <c r="G121" s="66">
        <v>1072383012639</v>
      </c>
      <c r="H121" s="66">
        <v>1245481681902</v>
      </c>
      <c r="I121" s="66">
        <v>-173098669263</v>
      </c>
    </row>
    <row r="122" spans="1:9" s="9" customFormat="1" ht="16.8">
      <c r="A122" s="66" t="s">
        <v>398</v>
      </c>
      <c r="B122" s="66">
        <v>85230570</v>
      </c>
      <c r="C122" s="66">
        <v>116336475651</v>
      </c>
      <c r="D122" s="66">
        <v>116336475651</v>
      </c>
      <c r="E122" s="66">
        <v>0</v>
      </c>
      <c r="F122" s="66">
        <v>85230570</v>
      </c>
      <c r="G122" s="66">
        <v>116336475651</v>
      </c>
      <c r="H122" s="66">
        <v>182836520972</v>
      </c>
      <c r="I122" s="66">
        <v>-66500045321</v>
      </c>
    </row>
    <row r="123" spans="1:9" s="9" customFormat="1" ht="16.8">
      <c r="A123" s="66" t="s">
        <v>399</v>
      </c>
      <c r="B123" s="66">
        <v>385215</v>
      </c>
      <c r="C123" s="66">
        <v>8765657046812</v>
      </c>
      <c r="D123" s="66">
        <v>9620302379427</v>
      </c>
      <c r="E123" s="66">
        <v>-854645332615</v>
      </c>
      <c r="F123" s="66">
        <v>385215</v>
      </c>
      <c r="G123" s="66">
        <v>8765657046812</v>
      </c>
      <c r="H123" s="66">
        <v>4881765418293</v>
      </c>
      <c r="I123" s="66">
        <v>3883891628519</v>
      </c>
    </row>
    <row r="124" spans="1:9" s="9" customFormat="1" ht="16.8">
      <c r="A124" s="66" t="s">
        <v>401</v>
      </c>
      <c r="B124" s="66">
        <v>1467341</v>
      </c>
      <c r="C124" s="66">
        <v>5856562498630</v>
      </c>
      <c r="D124" s="66">
        <v>6586108491928</v>
      </c>
      <c r="E124" s="66">
        <v>-729545993298</v>
      </c>
      <c r="F124" s="66">
        <v>1467341</v>
      </c>
      <c r="G124" s="66">
        <v>5856562498630</v>
      </c>
      <c r="H124" s="66">
        <v>4752645145895</v>
      </c>
      <c r="I124" s="66">
        <v>1103917352735</v>
      </c>
    </row>
    <row r="125" spans="1:9" s="9" customFormat="1" ht="17.399999999999999" thickBot="1">
      <c r="A125" s="66" t="s">
        <v>2</v>
      </c>
      <c r="B125" s="68">
        <f t="shared" ref="B125:I125" si="0">SUM(B7:B124)</f>
        <v>60075174457</v>
      </c>
      <c r="C125" s="68">
        <f t="shared" si="0"/>
        <v>155784738480255</v>
      </c>
      <c r="D125" s="68">
        <f t="shared" si="0"/>
        <v>158008129533466</v>
      </c>
      <c r="E125" s="68">
        <f t="shared" si="0"/>
        <v>-2223391053211</v>
      </c>
      <c r="F125" s="68">
        <f t="shared" si="0"/>
        <v>60075174457</v>
      </c>
      <c r="G125" s="68">
        <f t="shared" si="0"/>
        <v>155784738480255</v>
      </c>
      <c r="H125" s="68">
        <f t="shared" si="0"/>
        <v>130226611891574</v>
      </c>
      <c r="I125" s="68">
        <f t="shared" si="0"/>
        <v>25558126588681</v>
      </c>
    </row>
    <row r="126" spans="1:9" s="9" customFormat="1" ht="17.399999999999999" thickTop="1"/>
    <row r="127" spans="1:9" s="9" customFormat="1" ht="16.8">
      <c r="A127" s="66" t="s">
        <v>377</v>
      </c>
    </row>
    <row r="130" spans="9:9">
      <c r="I130" s="88"/>
    </row>
  </sheetData>
  <mergeCells count="6"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rightToLeft="1" zoomScaleNormal="100" zoomScaleSheetLayoutView="85" workbookViewId="0">
      <selection activeCell="O25" sqref="O25"/>
    </sheetView>
  </sheetViews>
  <sheetFormatPr defaultColWidth="9.109375" defaultRowHeight="16.2"/>
  <cols>
    <col min="1" max="1" width="76.33203125" style="5" customWidth="1"/>
    <col min="2" max="2" width="22.5546875" style="5" customWidth="1"/>
    <col min="3" max="3" width="12" style="5" customWidth="1"/>
    <col min="4" max="4" width="11.5546875" style="5" customWidth="1"/>
    <col min="5" max="5" width="15" style="5" customWidth="1"/>
    <col min="6" max="6" width="12.5546875" style="5" customWidth="1"/>
    <col min="7" max="7" width="15.44140625" style="5" customWidth="1"/>
    <col min="8" max="8" width="17.5546875" style="5" customWidth="1"/>
    <col min="9" max="9" width="12.33203125" style="5" customWidth="1"/>
    <col min="10" max="10" width="10.44140625" style="5" customWidth="1"/>
    <col min="11" max="11" width="10.88671875" style="5" customWidth="1"/>
    <col min="12" max="12" width="11.88671875" style="5" customWidth="1"/>
    <col min="13" max="16384" width="9.109375" style="5"/>
  </cols>
  <sheetData>
    <row r="1" spans="1:12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20.399999999999999">
      <c r="A2" s="100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25.2" hidden="1">
      <c r="A4" s="51" t="s">
        <v>64</v>
      </c>
      <c r="B4" s="51"/>
      <c r="C4" s="51"/>
      <c r="D4" s="51"/>
      <c r="E4" s="51"/>
      <c r="F4" s="51"/>
      <c r="G4" s="51"/>
      <c r="H4" s="51"/>
      <c r="I4" s="51"/>
    </row>
    <row r="5" spans="1:12" ht="18" hidden="1" thickBot="1">
      <c r="A5" s="1"/>
      <c r="B5" s="2"/>
      <c r="C5" s="2"/>
      <c r="D5" s="2"/>
      <c r="E5" s="2"/>
    </row>
    <row r="6" spans="1:12" ht="17.399999999999999" hidden="1">
      <c r="A6" s="1"/>
      <c r="B6" s="103" t="s">
        <v>191</v>
      </c>
      <c r="C6" s="103"/>
      <c r="D6" s="103"/>
      <c r="E6" s="103"/>
      <c r="F6" s="103" t="s">
        <v>118</v>
      </c>
      <c r="G6" s="103"/>
      <c r="H6" s="103"/>
      <c r="I6" s="103"/>
    </row>
    <row r="7" spans="1:12" ht="18" hidden="1" thickBot="1">
      <c r="A7" s="23" t="s">
        <v>36</v>
      </c>
      <c r="B7" s="23" t="s">
        <v>37</v>
      </c>
      <c r="C7" s="23" t="s">
        <v>38</v>
      </c>
      <c r="D7" s="23" t="s">
        <v>39</v>
      </c>
      <c r="E7" s="23" t="s">
        <v>40</v>
      </c>
      <c r="F7" s="23" t="s">
        <v>37</v>
      </c>
      <c r="G7" s="23" t="s">
        <v>38</v>
      </c>
      <c r="H7" s="23" t="s">
        <v>39</v>
      </c>
      <c r="I7" s="23" t="s">
        <v>40</v>
      </c>
    </row>
    <row r="8" spans="1:12" hidden="1">
      <c r="A8" s="12"/>
      <c r="B8" s="14"/>
      <c r="C8" s="14"/>
      <c r="D8" s="13"/>
      <c r="E8" s="14"/>
      <c r="F8" s="14"/>
      <c r="G8" s="14"/>
      <c r="H8" s="13"/>
      <c r="I8" s="14"/>
    </row>
    <row r="9" spans="1:12" ht="20.399999999999999">
      <c r="A9" s="40"/>
      <c r="B9" s="40"/>
      <c r="C9" s="40"/>
      <c r="D9" s="40"/>
      <c r="E9" s="40"/>
      <c r="F9" s="40"/>
      <c r="G9" s="40"/>
      <c r="H9" s="40"/>
      <c r="I9" s="40"/>
    </row>
    <row r="10" spans="1:12" ht="25.2">
      <c r="A10" s="24" t="s">
        <v>73</v>
      </c>
      <c r="B10" s="24"/>
      <c r="C10" s="24"/>
      <c r="D10" s="24"/>
      <c r="E10" s="24"/>
      <c r="F10" s="24"/>
      <c r="G10" s="24"/>
      <c r="H10" s="24"/>
      <c r="I10" s="24"/>
    </row>
    <row r="11" spans="1:12" ht="18" thickBot="1">
      <c r="A11" s="1"/>
      <c r="B11" s="2"/>
      <c r="C11" s="2"/>
      <c r="D11" s="2"/>
      <c r="E11" s="2"/>
      <c r="F11" s="2"/>
      <c r="G11" s="2"/>
      <c r="H11" s="2"/>
    </row>
    <row r="12" spans="1:12" ht="18.600000000000001" customHeight="1" thickBot="1">
      <c r="A12" s="1"/>
      <c r="B12" s="102" t="s">
        <v>191</v>
      </c>
      <c r="C12" s="102"/>
      <c r="D12" s="102"/>
      <c r="E12" s="102"/>
      <c r="F12" s="102"/>
      <c r="G12" s="102" t="s">
        <v>118</v>
      </c>
      <c r="H12" s="102"/>
      <c r="I12" s="102"/>
      <c r="J12" s="102"/>
      <c r="K12" s="102"/>
      <c r="L12" s="79"/>
    </row>
    <row r="13" spans="1:12" s="63" customFormat="1" ht="18" thickBot="1">
      <c r="A13" s="72" t="s">
        <v>36</v>
      </c>
      <c r="B13" s="72" t="s">
        <v>75</v>
      </c>
      <c r="C13" s="72" t="s">
        <v>74</v>
      </c>
      <c r="D13" s="72" t="s">
        <v>72</v>
      </c>
      <c r="E13" s="72" t="s">
        <v>38</v>
      </c>
      <c r="F13" s="72" t="s">
        <v>39</v>
      </c>
      <c r="G13" s="72" t="s">
        <v>75</v>
      </c>
      <c r="H13" s="72" t="s">
        <v>74</v>
      </c>
      <c r="I13" s="72" t="s">
        <v>72</v>
      </c>
      <c r="J13" s="72" t="s">
        <v>38</v>
      </c>
      <c r="K13" s="72" t="s">
        <v>39</v>
      </c>
    </row>
    <row r="14" spans="1:12">
      <c r="A14" s="66" t="s">
        <v>425</v>
      </c>
      <c r="B14" s="66" t="s">
        <v>441</v>
      </c>
      <c r="C14" s="66" t="s">
        <v>442</v>
      </c>
      <c r="D14" s="66">
        <v>504</v>
      </c>
      <c r="E14" s="66">
        <v>1100000</v>
      </c>
      <c r="F14" s="66" t="s">
        <v>443</v>
      </c>
      <c r="G14" s="66" t="s">
        <v>441</v>
      </c>
      <c r="H14" s="66" t="s">
        <v>442</v>
      </c>
      <c r="I14" s="66">
        <v>314</v>
      </c>
      <c r="J14" s="66">
        <v>1100000</v>
      </c>
      <c r="K14" s="66" t="s">
        <v>443</v>
      </c>
    </row>
    <row r="15" spans="1:12">
      <c r="A15" s="66" t="s">
        <v>433</v>
      </c>
      <c r="B15" s="66" t="s">
        <v>441</v>
      </c>
      <c r="C15" s="66" t="s">
        <v>442</v>
      </c>
      <c r="D15" s="66">
        <v>10931</v>
      </c>
      <c r="E15" s="66">
        <v>1300000</v>
      </c>
      <c r="F15" s="66" t="s">
        <v>443</v>
      </c>
      <c r="G15" s="66" t="s">
        <v>441</v>
      </c>
      <c r="H15" s="66" t="s">
        <v>442</v>
      </c>
      <c r="I15" s="66">
        <v>10940</v>
      </c>
      <c r="J15" s="66">
        <v>1300000</v>
      </c>
      <c r="K15" s="66" t="s">
        <v>443</v>
      </c>
    </row>
    <row r="16" spans="1:12">
      <c r="A16" s="66" t="s">
        <v>424</v>
      </c>
      <c r="B16" s="66" t="s">
        <v>441</v>
      </c>
      <c r="C16" s="66" t="s">
        <v>442</v>
      </c>
      <c r="D16" s="66">
        <v>10210</v>
      </c>
      <c r="E16" s="66">
        <v>1500000</v>
      </c>
      <c r="F16" s="66" t="s">
        <v>443</v>
      </c>
      <c r="G16" s="66" t="s">
        <v>441</v>
      </c>
      <c r="H16" s="66" t="s">
        <v>442</v>
      </c>
      <c r="I16" s="66">
        <v>10210</v>
      </c>
      <c r="J16" s="66">
        <v>1500000</v>
      </c>
      <c r="K16" s="66" t="s">
        <v>443</v>
      </c>
    </row>
    <row r="17" spans="1:11">
      <c r="A17" s="66" t="s">
        <v>436</v>
      </c>
      <c r="B17" s="66" t="s">
        <v>441</v>
      </c>
      <c r="C17" s="66" t="s">
        <v>442</v>
      </c>
      <c r="D17" s="66">
        <v>20043</v>
      </c>
      <c r="E17" s="66">
        <v>1700000</v>
      </c>
      <c r="F17" s="66" t="s">
        <v>443</v>
      </c>
      <c r="G17" s="66" t="s">
        <v>441</v>
      </c>
      <c r="H17" s="66" t="s">
        <v>442</v>
      </c>
      <c r="I17" s="66">
        <v>20044</v>
      </c>
      <c r="J17" s="66">
        <v>1700000</v>
      </c>
      <c r="K17" s="66" t="s">
        <v>443</v>
      </c>
    </row>
    <row r="18" spans="1:11">
      <c r="A18" s="66" t="s">
        <v>435</v>
      </c>
      <c r="B18" s="66" t="s">
        <v>441</v>
      </c>
      <c r="C18" s="66" t="s">
        <v>442</v>
      </c>
      <c r="D18" s="66">
        <v>6357</v>
      </c>
      <c r="E18" s="66">
        <v>1900000</v>
      </c>
      <c r="F18" s="66" t="s">
        <v>443</v>
      </c>
      <c r="G18" s="66" t="s">
        <v>441</v>
      </c>
      <c r="H18" s="66" t="s">
        <v>442</v>
      </c>
      <c r="I18" s="66">
        <v>6357</v>
      </c>
      <c r="J18" s="66">
        <v>1900000</v>
      </c>
      <c r="K18" s="66" t="s">
        <v>443</v>
      </c>
    </row>
    <row r="19" spans="1:11">
      <c r="A19" s="66" t="s">
        <v>420</v>
      </c>
      <c r="B19" s="66" t="s">
        <v>441</v>
      </c>
      <c r="C19" s="66" t="s">
        <v>442</v>
      </c>
      <c r="D19" s="66">
        <v>1</v>
      </c>
      <c r="E19" s="66">
        <v>700000</v>
      </c>
      <c r="F19" s="66" t="s">
        <v>443</v>
      </c>
      <c r="G19" s="66" t="s">
        <v>441</v>
      </c>
      <c r="H19" s="66" t="s">
        <v>442</v>
      </c>
      <c r="I19" s="66">
        <v>1</v>
      </c>
      <c r="J19" s="66">
        <v>700000</v>
      </c>
      <c r="K19" s="66" t="s">
        <v>443</v>
      </c>
    </row>
    <row r="20" spans="1:11">
      <c r="A20" s="66" t="s">
        <v>421</v>
      </c>
      <c r="B20" s="66" t="s">
        <v>441</v>
      </c>
      <c r="C20" s="66" t="s">
        <v>444</v>
      </c>
      <c r="D20" s="66">
        <v>1015</v>
      </c>
      <c r="E20" s="66">
        <v>1000000</v>
      </c>
      <c r="F20" s="66" t="s">
        <v>445</v>
      </c>
      <c r="G20" s="66" t="s">
        <v>308</v>
      </c>
      <c r="H20" s="66" t="s">
        <v>308</v>
      </c>
      <c r="I20" s="66">
        <v>0</v>
      </c>
      <c r="J20" s="66">
        <v>0</v>
      </c>
      <c r="K20" s="66" t="s">
        <v>308</v>
      </c>
    </row>
    <row r="21" spans="1:11">
      <c r="A21" s="66" t="s">
        <v>415</v>
      </c>
      <c r="B21" s="66" t="s">
        <v>441</v>
      </c>
      <c r="C21" s="66" t="s">
        <v>442</v>
      </c>
      <c r="D21" s="66">
        <v>1</v>
      </c>
      <c r="E21" s="66">
        <v>1100000</v>
      </c>
      <c r="F21" s="66" t="s">
        <v>445</v>
      </c>
      <c r="G21" s="66" t="s">
        <v>308</v>
      </c>
      <c r="H21" s="66" t="s">
        <v>308</v>
      </c>
      <c r="I21" s="66">
        <v>0</v>
      </c>
      <c r="J21" s="66">
        <v>0</v>
      </c>
      <c r="K21" s="66" t="s">
        <v>308</v>
      </c>
    </row>
    <row r="22" spans="1:11">
      <c r="A22" s="66" t="s">
        <v>416</v>
      </c>
      <c r="B22" s="66" t="s">
        <v>441</v>
      </c>
      <c r="C22" s="66" t="s">
        <v>442</v>
      </c>
      <c r="D22" s="66">
        <v>27947</v>
      </c>
      <c r="E22" s="66">
        <v>1200000</v>
      </c>
      <c r="F22" s="66" t="s">
        <v>445</v>
      </c>
      <c r="G22" s="66" t="s">
        <v>308</v>
      </c>
      <c r="H22" s="66" t="s">
        <v>308</v>
      </c>
      <c r="I22" s="66">
        <v>0</v>
      </c>
      <c r="J22" s="66">
        <v>0</v>
      </c>
      <c r="K22" s="66" t="s">
        <v>308</v>
      </c>
    </row>
    <row r="23" spans="1:11">
      <c r="A23" s="66" t="s">
        <v>411</v>
      </c>
      <c r="B23" s="66" t="s">
        <v>441</v>
      </c>
      <c r="C23" s="66" t="s">
        <v>442</v>
      </c>
      <c r="D23" s="66">
        <v>15057</v>
      </c>
      <c r="E23" s="66">
        <v>1300000</v>
      </c>
      <c r="F23" s="66" t="s">
        <v>445</v>
      </c>
      <c r="G23" s="66" t="s">
        <v>308</v>
      </c>
      <c r="H23" s="66" t="s">
        <v>308</v>
      </c>
      <c r="I23" s="66">
        <v>0</v>
      </c>
      <c r="J23" s="66">
        <v>0</v>
      </c>
      <c r="K23" s="66" t="s">
        <v>308</v>
      </c>
    </row>
    <row r="24" spans="1:11">
      <c r="A24" s="66" t="s">
        <v>434</v>
      </c>
      <c r="B24" s="66" t="s">
        <v>441</v>
      </c>
      <c r="C24" s="66" t="s">
        <v>442</v>
      </c>
      <c r="D24" s="66">
        <v>41511</v>
      </c>
      <c r="E24" s="66">
        <v>1400000</v>
      </c>
      <c r="F24" s="66" t="s">
        <v>445</v>
      </c>
      <c r="G24" s="66" t="s">
        <v>308</v>
      </c>
      <c r="H24" s="66" t="s">
        <v>308</v>
      </c>
      <c r="I24" s="66">
        <v>0</v>
      </c>
      <c r="J24" s="66">
        <v>0</v>
      </c>
      <c r="K24" s="66" t="s">
        <v>308</v>
      </c>
    </row>
    <row r="25" spans="1:11">
      <c r="A25" s="66" t="s">
        <v>427</v>
      </c>
      <c r="B25" s="66" t="s">
        <v>441</v>
      </c>
      <c r="C25" s="66" t="s">
        <v>442</v>
      </c>
      <c r="D25" s="66">
        <v>30000</v>
      </c>
      <c r="E25" s="66">
        <v>1500000</v>
      </c>
      <c r="F25" s="66" t="s">
        <v>445</v>
      </c>
      <c r="G25" s="66" t="s">
        <v>308</v>
      </c>
      <c r="H25" s="66" t="s">
        <v>308</v>
      </c>
      <c r="I25" s="66">
        <v>0</v>
      </c>
      <c r="J25" s="66">
        <v>0</v>
      </c>
      <c r="K25" s="66" t="s">
        <v>308</v>
      </c>
    </row>
    <row r="26" spans="1:11">
      <c r="A26" s="66" t="s">
        <v>412</v>
      </c>
      <c r="B26" s="66" t="s">
        <v>441</v>
      </c>
      <c r="C26" s="66" t="s">
        <v>442</v>
      </c>
      <c r="D26" s="66">
        <v>24</v>
      </c>
      <c r="E26" s="66">
        <v>700000</v>
      </c>
      <c r="F26" s="66" t="s">
        <v>445</v>
      </c>
      <c r="G26" s="66" t="s">
        <v>308</v>
      </c>
      <c r="H26" s="66" t="s">
        <v>308</v>
      </c>
      <c r="I26" s="66">
        <v>0</v>
      </c>
      <c r="J26" s="66">
        <v>0</v>
      </c>
      <c r="K26" s="66" t="s">
        <v>308</v>
      </c>
    </row>
    <row r="27" spans="1:11">
      <c r="A27" s="66" t="s">
        <v>429</v>
      </c>
      <c r="B27" s="66" t="s">
        <v>441</v>
      </c>
      <c r="C27" s="66" t="s">
        <v>442</v>
      </c>
      <c r="D27" s="66">
        <v>110</v>
      </c>
      <c r="E27" s="66">
        <v>800000</v>
      </c>
      <c r="F27" s="66" t="s">
        <v>445</v>
      </c>
      <c r="G27" s="66" t="s">
        <v>308</v>
      </c>
      <c r="H27" s="66" t="s">
        <v>308</v>
      </c>
      <c r="I27" s="66">
        <v>0</v>
      </c>
      <c r="J27" s="66">
        <v>0</v>
      </c>
      <c r="K27" s="66" t="s">
        <v>308</v>
      </c>
    </row>
    <row r="28" spans="1:11">
      <c r="A28" s="66" t="s">
        <v>414</v>
      </c>
      <c r="B28" s="66" t="s">
        <v>441</v>
      </c>
      <c r="C28" s="66" t="s">
        <v>442</v>
      </c>
      <c r="D28" s="66">
        <v>9621</v>
      </c>
      <c r="E28" s="66">
        <v>900000</v>
      </c>
      <c r="F28" s="66" t="s">
        <v>445</v>
      </c>
      <c r="G28" s="66" t="s">
        <v>308</v>
      </c>
      <c r="H28" s="66" t="s">
        <v>308</v>
      </c>
      <c r="I28" s="66">
        <v>0</v>
      </c>
      <c r="J28" s="66">
        <v>0</v>
      </c>
      <c r="K28" s="66" t="s">
        <v>308</v>
      </c>
    </row>
    <row r="29" spans="1:11">
      <c r="A29" s="66" t="s">
        <v>431</v>
      </c>
      <c r="B29" s="66" t="s">
        <v>441</v>
      </c>
      <c r="C29" s="66" t="s">
        <v>442</v>
      </c>
      <c r="D29" s="66">
        <v>50</v>
      </c>
      <c r="E29" s="66">
        <v>1200000</v>
      </c>
      <c r="F29" s="66" t="s">
        <v>446</v>
      </c>
      <c r="G29" s="66" t="s">
        <v>441</v>
      </c>
      <c r="H29" s="66" t="s">
        <v>442</v>
      </c>
      <c r="I29" s="66">
        <v>50</v>
      </c>
      <c r="J29" s="66">
        <v>1200000</v>
      </c>
      <c r="K29" s="66" t="s">
        <v>446</v>
      </c>
    </row>
    <row r="30" spans="1:11">
      <c r="A30" s="66" t="s">
        <v>419</v>
      </c>
      <c r="B30" s="66" t="s">
        <v>308</v>
      </c>
      <c r="C30" s="66" t="s">
        <v>308</v>
      </c>
      <c r="D30" s="66">
        <v>0</v>
      </c>
      <c r="E30" s="66">
        <v>0</v>
      </c>
      <c r="F30" s="66" t="s">
        <v>308</v>
      </c>
      <c r="G30" s="66" t="s">
        <v>441</v>
      </c>
      <c r="H30" s="66" t="s">
        <v>442</v>
      </c>
      <c r="I30" s="66">
        <v>2505</v>
      </c>
      <c r="J30" s="66">
        <v>1400000</v>
      </c>
      <c r="K30" s="66" t="s">
        <v>446</v>
      </c>
    </row>
    <row r="31" spans="1:11">
      <c r="A31" s="66" t="s">
        <v>437</v>
      </c>
      <c r="B31" s="66" t="s">
        <v>441</v>
      </c>
      <c r="C31" s="66" t="s">
        <v>442</v>
      </c>
      <c r="D31" s="66">
        <v>500</v>
      </c>
      <c r="E31" s="66">
        <v>1800000</v>
      </c>
      <c r="F31" s="66" t="s">
        <v>446</v>
      </c>
      <c r="G31" s="66" t="s">
        <v>441</v>
      </c>
      <c r="H31" s="66" t="s">
        <v>442</v>
      </c>
      <c r="I31" s="66">
        <v>550</v>
      </c>
      <c r="J31" s="66">
        <v>1800000</v>
      </c>
      <c r="K31" s="66" t="s">
        <v>446</v>
      </c>
    </row>
    <row r="32" spans="1:11">
      <c r="A32" s="66" t="s">
        <v>417</v>
      </c>
      <c r="B32" s="66" t="s">
        <v>308</v>
      </c>
      <c r="C32" s="66" t="s">
        <v>308</v>
      </c>
      <c r="D32" s="66">
        <v>0</v>
      </c>
      <c r="E32" s="66">
        <v>0</v>
      </c>
      <c r="F32" s="66" t="s">
        <v>308</v>
      </c>
      <c r="G32" s="66" t="s">
        <v>441</v>
      </c>
      <c r="H32" s="66" t="s">
        <v>442</v>
      </c>
      <c r="I32" s="66">
        <v>1</v>
      </c>
      <c r="J32" s="66">
        <v>800000</v>
      </c>
      <c r="K32" s="66" t="s">
        <v>446</v>
      </c>
    </row>
    <row r="35" spans="1:10" ht="25.2">
      <c r="A35" s="24" t="s">
        <v>76</v>
      </c>
      <c r="B35" s="24"/>
      <c r="C35" s="24"/>
      <c r="D35" s="24"/>
      <c r="E35" s="24"/>
      <c r="F35" s="24"/>
      <c r="G35" s="24"/>
      <c r="H35" s="24"/>
      <c r="I35" s="24"/>
    </row>
    <row r="36" spans="1:10" ht="18" thickBot="1">
      <c r="A36" s="1"/>
      <c r="B36" s="2"/>
      <c r="C36" s="2"/>
    </row>
    <row r="37" spans="1:10" ht="18.600000000000001" customHeight="1" thickBot="1">
      <c r="A37" s="1"/>
      <c r="B37" s="102" t="s">
        <v>191</v>
      </c>
      <c r="C37" s="102"/>
      <c r="D37" s="102"/>
      <c r="E37" s="102"/>
      <c r="F37" s="102" t="s">
        <v>118</v>
      </c>
      <c r="G37" s="102"/>
      <c r="H37" s="102"/>
      <c r="I37" s="102"/>
      <c r="J37" s="41"/>
    </row>
    <row r="38" spans="1:10" s="63" customFormat="1" ht="18" thickBot="1">
      <c r="A38" s="72" t="s">
        <v>36</v>
      </c>
      <c r="B38" s="72" t="s">
        <v>74</v>
      </c>
      <c r="C38" s="72" t="s">
        <v>72</v>
      </c>
      <c r="D38" s="72" t="s">
        <v>38</v>
      </c>
      <c r="E38" s="72" t="s">
        <v>39</v>
      </c>
      <c r="F38" s="72" t="s">
        <v>74</v>
      </c>
      <c r="G38" s="72" t="s">
        <v>72</v>
      </c>
      <c r="H38" s="72" t="s">
        <v>38</v>
      </c>
      <c r="I38" s="72" t="s">
        <v>39</v>
      </c>
      <c r="J38" s="20"/>
    </row>
    <row r="39" spans="1:10">
      <c r="A39" s="66" t="s">
        <v>447</v>
      </c>
      <c r="B39" s="66" t="s">
        <v>448</v>
      </c>
      <c r="C39" s="66">
        <v>-1</v>
      </c>
      <c r="D39" s="66">
        <v>420000510</v>
      </c>
      <c r="E39" s="66" t="s">
        <v>449</v>
      </c>
      <c r="F39" s="66" t="s">
        <v>448</v>
      </c>
      <c r="G39" s="66">
        <v>-1</v>
      </c>
      <c r="H39" s="66">
        <v>420000510</v>
      </c>
      <c r="I39" s="66" t="s">
        <v>449</v>
      </c>
      <c r="J39" s="60"/>
    </row>
    <row r="40" spans="1:10">
      <c r="A40" s="66" t="s">
        <v>450</v>
      </c>
      <c r="B40" s="66" t="s">
        <v>448</v>
      </c>
      <c r="C40" s="66">
        <v>-1336</v>
      </c>
      <c r="D40" s="66">
        <v>290267763</v>
      </c>
      <c r="E40" s="66" t="s">
        <v>451</v>
      </c>
      <c r="F40" s="66" t="s">
        <v>448</v>
      </c>
      <c r="G40" s="66">
        <v>-1336</v>
      </c>
      <c r="H40" s="66">
        <v>290267763</v>
      </c>
      <c r="I40" s="66" t="s">
        <v>451</v>
      </c>
      <c r="J40" s="61"/>
    </row>
    <row r="41" spans="1:10">
      <c r="A41" s="66" t="s">
        <v>452</v>
      </c>
      <c r="B41" s="66" t="s">
        <v>448</v>
      </c>
      <c r="C41" s="66">
        <v>-1703</v>
      </c>
      <c r="D41" s="66">
        <v>346295354</v>
      </c>
      <c r="E41" s="66" t="s">
        <v>453</v>
      </c>
      <c r="F41" s="66" t="s">
        <v>448</v>
      </c>
      <c r="G41" s="66">
        <v>-1703</v>
      </c>
      <c r="H41" s="66">
        <v>346295354</v>
      </c>
      <c r="I41" s="66" t="s">
        <v>453</v>
      </c>
    </row>
    <row r="42" spans="1:10">
      <c r="A42" s="66" t="s">
        <v>454</v>
      </c>
      <c r="B42" s="66" t="s">
        <v>448</v>
      </c>
      <c r="C42" s="66">
        <v>-1</v>
      </c>
      <c r="D42" s="66">
        <v>2064594</v>
      </c>
      <c r="E42" s="66" t="s">
        <v>455</v>
      </c>
      <c r="F42" s="66" t="s">
        <v>448</v>
      </c>
      <c r="G42" s="66">
        <v>-1</v>
      </c>
      <c r="H42" s="66">
        <v>2064594</v>
      </c>
      <c r="I42" s="66" t="s">
        <v>455</v>
      </c>
    </row>
    <row r="43" spans="1:10">
      <c r="A43" s="66" t="s">
        <v>456</v>
      </c>
      <c r="B43" s="66" t="s">
        <v>448</v>
      </c>
      <c r="C43" s="66">
        <v>-878</v>
      </c>
      <c r="D43" s="66">
        <v>11553798</v>
      </c>
      <c r="E43" s="66" t="s">
        <v>457</v>
      </c>
      <c r="F43" s="66" t="s">
        <v>448</v>
      </c>
      <c r="G43" s="66">
        <v>-878</v>
      </c>
      <c r="H43" s="66">
        <v>11553798</v>
      </c>
      <c r="I43" s="66" t="s">
        <v>457</v>
      </c>
    </row>
    <row r="44" spans="1:10">
      <c r="A44" s="66" t="s">
        <v>458</v>
      </c>
      <c r="B44" s="66" t="s">
        <v>448</v>
      </c>
      <c r="C44" s="66">
        <v>-1549</v>
      </c>
      <c r="D44" s="66">
        <v>5320075</v>
      </c>
      <c r="E44" s="66" t="s">
        <v>459</v>
      </c>
      <c r="F44" s="66" t="s">
        <v>308</v>
      </c>
      <c r="G44" s="66">
        <v>0</v>
      </c>
      <c r="H44" s="66">
        <v>0</v>
      </c>
      <c r="I44" s="66" t="s">
        <v>308</v>
      </c>
    </row>
    <row r="45" spans="1:10">
      <c r="A45" s="66" t="s">
        <v>460</v>
      </c>
      <c r="B45" s="66" t="s">
        <v>448</v>
      </c>
      <c r="C45" s="66">
        <v>-550</v>
      </c>
      <c r="D45" s="66">
        <v>13798108</v>
      </c>
      <c r="E45" s="66" t="s">
        <v>461</v>
      </c>
      <c r="F45" s="66" t="s">
        <v>448</v>
      </c>
      <c r="G45" s="66">
        <v>-550</v>
      </c>
      <c r="H45" s="66">
        <v>13798108</v>
      </c>
      <c r="I45" s="66" t="s">
        <v>461</v>
      </c>
    </row>
    <row r="46" spans="1:10">
      <c r="A46" s="66" t="s">
        <v>462</v>
      </c>
      <c r="B46" s="66" t="s">
        <v>448</v>
      </c>
      <c r="C46" s="66">
        <v>-1571</v>
      </c>
      <c r="D46" s="66">
        <v>6681103</v>
      </c>
      <c r="E46" s="66" t="s">
        <v>463</v>
      </c>
      <c r="F46" s="66" t="s">
        <v>448</v>
      </c>
      <c r="G46" s="66">
        <v>-1571</v>
      </c>
      <c r="H46" s="66">
        <v>6681103</v>
      </c>
      <c r="I46" s="66" t="s">
        <v>463</v>
      </c>
    </row>
    <row r="47" spans="1:10">
      <c r="A47" s="66" t="s">
        <v>464</v>
      </c>
      <c r="B47" s="66" t="s">
        <v>448</v>
      </c>
      <c r="C47" s="66">
        <v>-1075</v>
      </c>
      <c r="D47" s="66">
        <v>8296514</v>
      </c>
      <c r="E47" s="66" t="s">
        <v>465</v>
      </c>
      <c r="F47" s="66" t="s">
        <v>448</v>
      </c>
      <c r="G47" s="66">
        <v>-1075</v>
      </c>
      <c r="H47" s="66">
        <v>8296514</v>
      </c>
      <c r="I47" s="66" t="s">
        <v>465</v>
      </c>
    </row>
    <row r="48" spans="1:10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</sheetData>
  <mergeCells count="9">
    <mergeCell ref="A3:L3"/>
    <mergeCell ref="A2:L2"/>
    <mergeCell ref="A1:L1"/>
    <mergeCell ref="F37:I37"/>
    <mergeCell ref="B37:E37"/>
    <mergeCell ref="B12:F12"/>
    <mergeCell ref="G12:K12"/>
    <mergeCell ref="B6:E6"/>
    <mergeCell ref="F6:I6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rightToLeft="1" zoomScaleNormal="100" zoomScaleSheetLayoutView="100" workbookViewId="0">
      <selection activeCell="Q27" sqref="Q27"/>
    </sheetView>
  </sheetViews>
  <sheetFormatPr defaultColWidth="9.109375" defaultRowHeight="16.2"/>
  <cols>
    <col min="1" max="1" width="24.33203125" style="5" customWidth="1"/>
    <col min="2" max="2" width="13" style="5" customWidth="1"/>
    <col min="3" max="3" width="15.6640625" style="5" customWidth="1"/>
    <col min="4" max="4" width="15.44140625" style="5" customWidth="1"/>
    <col min="5" max="5" width="9.109375" style="5"/>
    <col min="6" max="6" width="17.44140625" style="5" customWidth="1"/>
    <col min="7" max="7" width="13.33203125" style="5" customWidth="1"/>
    <col min="8" max="8" width="17.44140625" style="5" customWidth="1"/>
    <col min="9" max="9" width="11.88671875" style="5" customWidth="1"/>
    <col min="10" max="10" width="15" style="5" customWidth="1"/>
    <col min="11" max="11" width="18.33203125" style="5" customWidth="1"/>
    <col min="12" max="12" width="19" style="5" customWidth="1"/>
    <col min="13" max="13" width="14.109375" style="5" customWidth="1"/>
    <col min="14" max="16384" width="9.109375" style="5"/>
  </cols>
  <sheetData>
    <row r="1" spans="1:13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20.399999999999999">
      <c r="A2" s="100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 ht="25.2">
      <c r="A4" s="101" t="s">
        <v>84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6" spans="1:13" ht="18.75" customHeight="1" thickBot="1">
      <c r="A6" s="11"/>
      <c r="B6" s="91" t="s">
        <v>191</v>
      </c>
      <c r="C6" s="91"/>
      <c r="D6" s="91"/>
      <c r="E6" s="92" t="s">
        <v>10</v>
      </c>
      <c r="F6" s="92"/>
      <c r="G6" s="92"/>
      <c r="H6" s="92"/>
      <c r="I6" s="91" t="s">
        <v>118</v>
      </c>
      <c r="J6" s="91"/>
      <c r="K6" s="91"/>
      <c r="L6" s="91"/>
      <c r="M6" s="91"/>
    </row>
    <row r="7" spans="1:13" ht="17.25" customHeight="1">
      <c r="A7" s="93" t="s">
        <v>77</v>
      </c>
      <c r="B7" s="95" t="s">
        <v>78</v>
      </c>
      <c r="C7" s="95" t="s">
        <v>0</v>
      </c>
      <c r="D7" s="97" t="s">
        <v>24</v>
      </c>
      <c r="E7" s="98" t="s">
        <v>89</v>
      </c>
      <c r="F7" s="98"/>
      <c r="G7" s="98" t="s">
        <v>90</v>
      </c>
      <c r="H7" s="98"/>
      <c r="I7" s="99" t="s">
        <v>3</v>
      </c>
      <c r="J7" s="97" t="s">
        <v>93</v>
      </c>
      <c r="K7" s="99" t="s">
        <v>0</v>
      </c>
      <c r="L7" s="97" t="s">
        <v>24</v>
      </c>
      <c r="M7" s="97" t="s">
        <v>27</v>
      </c>
    </row>
    <row r="8" spans="1:13" ht="20.25" customHeight="1" thickBot="1">
      <c r="A8" s="94"/>
      <c r="B8" s="96"/>
      <c r="C8" s="96"/>
      <c r="D8" s="94"/>
      <c r="E8" s="17" t="s">
        <v>3</v>
      </c>
      <c r="F8" s="17" t="s">
        <v>0</v>
      </c>
      <c r="G8" s="17" t="s">
        <v>3</v>
      </c>
      <c r="H8" s="17" t="s">
        <v>62</v>
      </c>
      <c r="I8" s="96"/>
      <c r="J8" s="94"/>
      <c r="K8" s="96"/>
      <c r="L8" s="94"/>
      <c r="M8" s="94"/>
    </row>
    <row r="9" spans="1:13">
      <c r="A9" s="66" t="s">
        <v>171</v>
      </c>
      <c r="B9" s="66">
        <v>0</v>
      </c>
      <c r="C9" s="66">
        <v>0</v>
      </c>
      <c r="D9" s="66">
        <v>0</v>
      </c>
      <c r="E9" s="66">
        <v>7370000</v>
      </c>
      <c r="F9" s="66">
        <v>796103935103</v>
      </c>
      <c r="G9" s="66">
        <v>0</v>
      </c>
      <c r="H9" s="66">
        <v>0</v>
      </c>
      <c r="I9" s="66">
        <v>7370000</v>
      </c>
      <c r="J9" s="66">
        <v>108612</v>
      </c>
      <c r="K9" s="66">
        <v>796103935103</v>
      </c>
      <c r="L9" s="66">
        <v>800175266525</v>
      </c>
      <c r="M9" s="67">
        <v>5.1224220289038608E-3</v>
      </c>
    </row>
    <row r="10" spans="1:13">
      <c r="A10" s="66" t="s">
        <v>179</v>
      </c>
      <c r="B10" s="66">
        <v>2000000</v>
      </c>
      <c r="C10" s="66">
        <v>28157984510</v>
      </c>
      <c r="D10" s="66">
        <v>33141774462</v>
      </c>
      <c r="E10" s="66">
        <v>0</v>
      </c>
      <c r="F10" s="66">
        <v>0</v>
      </c>
      <c r="G10" s="66">
        <v>0</v>
      </c>
      <c r="H10" s="66">
        <v>0</v>
      </c>
      <c r="I10" s="66">
        <v>2000000</v>
      </c>
      <c r="J10" s="66">
        <v>17067</v>
      </c>
      <c r="K10" s="66">
        <v>28157984510</v>
      </c>
      <c r="L10" s="66">
        <v>34121413087</v>
      </c>
      <c r="M10" s="67">
        <v>2.1843249268779601E-4</v>
      </c>
    </row>
    <row r="11" spans="1:13">
      <c r="A11" s="66" t="s">
        <v>172</v>
      </c>
      <c r="B11" s="66">
        <v>250000</v>
      </c>
      <c r="C11" s="66">
        <v>3514658869</v>
      </c>
      <c r="D11" s="66">
        <v>5295546547</v>
      </c>
      <c r="E11" s="66">
        <v>0</v>
      </c>
      <c r="F11" s="66">
        <v>0</v>
      </c>
      <c r="G11" s="66">
        <v>0</v>
      </c>
      <c r="H11" s="66">
        <v>0</v>
      </c>
      <c r="I11" s="66">
        <v>250000</v>
      </c>
      <c r="J11" s="66">
        <v>21762</v>
      </c>
      <c r="K11" s="66">
        <v>3514658869</v>
      </c>
      <c r="L11" s="66">
        <v>5438493816</v>
      </c>
      <c r="M11" s="67">
        <v>3.4815198235404889E-5</v>
      </c>
    </row>
    <row r="12" spans="1:13">
      <c r="A12" s="66" t="s">
        <v>170</v>
      </c>
      <c r="B12" s="66">
        <v>55990000</v>
      </c>
      <c r="C12" s="66">
        <v>2945812879059</v>
      </c>
      <c r="D12" s="66">
        <v>3338348070044</v>
      </c>
      <c r="E12" s="66">
        <v>0</v>
      </c>
      <c r="F12" s="66">
        <v>0</v>
      </c>
      <c r="G12" s="66">
        <v>19300000</v>
      </c>
      <c r="H12" s="66">
        <v>1156502732321</v>
      </c>
      <c r="I12" s="66">
        <v>36690000</v>
      </c>
      <c r="J12" s="66">
        <v>61190</v>
      </c>
      <c r="K12" s="66">
        <v>1938947582184</v>
      </c>
      <c r="L12" s="66">
        <v>2244233233718</v>
      </c>
      <c r="M12" s="67">
        <v>1.4366739682319413E-2</v>
      </c>
    </row>
    <row r="13" spans="1:13">
      <c r="A13" s="66" t="s">
        <v>120</v>
      </c>
      <c r="B13" s="66">
        <v>160000000</v>
      </c>
      <c r="C13" s="66">
        <v>1627521184707</v>
      </c>
      <c r="D13" s="66">
        <v>1623855470000</v>
      </c>
      <c r="E13" s="66">
        <v>0</v>
      </c>
      <c r="F13" s="66">
        <v>0</v>
      </c>
      <c r="G13" s="66">
        <v>0</v>
      </c>
      <c r="H13" s="66">
        <v>0</v>
      </c>
      <c r="I13" s="66">
        <v>160000000</v>
      </c>
      <c r="J13" s="66">
        <v>10135</v>
      </c>
      <c r="K13" s="66">
        <v>1627521184707</v>
      </c>
      <c r="L13" s="66">
        <v>1621295950000</v>
      </c>
      <c r="M13" s="67">
        <v>1.0378928763593743E-2</v>
      </c>
    </row>
    <row r="14" spans="1:13">
      <c r="A14" s="66" t="s">
        <v>180</v>
      </c>
      <c r="B14" s="66">
        <v>26400000</v>
      </c>
      <c r="C14" s="66">
        <v>369144305218</v>
      </c>
      <c r="D14" s="66">
        <v>401864636250</v>
      </c>
      <c r="E14" s="66">
        <v>0</v>
      </c>
      <c r="F14" s="66">
        <v>0</v>
      </c>
      <c r="G14" s="66">
        <v>0</v>
      </c>
      <c r="H14" s="66">
        <v>0</v>
      </c>
      <c r="I14" s="66">
        <v>26400000</v>
      </c>
      <c r="J14" s="66">
        <v>15667</v>
      </c>
      <c r="K14" s="66">
        <v>369144305218</v>
      </c>
      <c r="L14" s="66">
        <v>413531248350</v>
      </c>
      <c r="M14" s="67">
        <v>2.6472719975305205E-3</v>
      </c>
    </row>
    <row r="15" spans="1:13">
      <c r="A15" s="66" t="s">
        <v>121</v>
      </c>
      <c r="B15" s="66">
        <v>5000000</v>
      </c>
      <c r="C15" s="66">
        <v>50129397498</v>
      </c>
      <c r="D15" s="66">
        <v>50335560312</v>
      </c>
      <c r="E15" s="66">
        <v>48000000</v>
      </c>
      <c r="F15" s="66">
        <v>493093761221</v>
      </c>
      <c r="G15" s="66">
        <v>0</v>
      </c>
      <c r="H15" s="66">
        <v>0</v>
      </c>
      <c r="I15" s="66">
        <v>53000000</v>
      </c>
      <c r="J15" s="66">
        <v>10331</v>
      </c>
      <c r="K15" s="66">
        <v>543223158719</v>
      </c>
      <c r="L15" s="66">
        <v>547440335687</v>
      </c>
      <c r="M15" s="67">
        <v>3.5045077651697201E-3</v>
      </c>
    </row>
    <row r="16" spans="1:13">
      <c r="A16" s="66" t="s">
        <v>174</v>
      </c>
      <c r="B16" s="66">
        <v>6100000</v>
      </c>
      <c r="C16" s="66">
        <v>199647658550</v>
      </c>
      <c r="D16" s="66">
        <v>244137215687</v>
      </c>
      <c r="E16" s="66">
        <v>0</v>
      </c>
      <c r="F16" s="66">
        <v>0</v>
      </c>
      <c r="G16" s="66">
        <v>0</v>
      </c>
      <c r="H16" s="66">
        <v>0</v>
      </c>
      <c r="I16" s="66">
        <v>6100000</v>
      </c>
      <c r="J16" s="66">
        <v>41011</v>
      </c>
      <c r="K16" s="66">
        <v>199647658550</v>
      </c>
      <c r="L16" s="66">
        <v>250120193669</v>
      </c>
      <c r="M16" s="67">
        <v>1.6011756967793708E-3</v>
      </c>
    </row>
    <row r="17" spans="1:13">
      <c r="A17" s="66" t="s">
        <v>173</v>
      </c>
      <c r="B17" s="66">
        <v>193200000</v>
      </c>
      <c r="C17" s="66">
        <v>3887445764353</v>
      </c>
      <c r="D17" s="66">
        <v>4682406725586</v>
      </c>
      <c r="E17" s="66">
        <v>0</v>
      </c>
      <c r="F17" s="66">
        <v>0</v>
      </c>
      <c r="G17" s="66">
        <v>0</v>
      </c>
      <c r="H17" s="66">
        <v>0</v>
      </c>
      <c r="I17" s="66">
        <v>193200000</v>
      </c>
      <c r="J17" s="66">
        <v>24876</v>
      </c>
      <c r="K17" s="66">
        <v>3887445764353</v>
      </c>
      <c r="L17" s="66">
        <v>4804270971569</v>
      </c>
      <c r="M17" s="67">
        <v>3.0755141388539183E-2</v>
      </c>
    </row>
    <row r="18" spans="1:13">
      <c r="A18" s="66" t="s">
        <v>181</v>
      </c>
      <c r="B18" s="66">
        <v>129600000</v>
      </c>
      <c r="C18" s="66">
        <v>3814530456946</v>
      </c>
      <c r="D18" s="66">
        <v>4123905948720</v>
      </c>
      <c r="E18" s="66">
        <v>15600000</v>
      </c>
      <c r="F18" s="66">
        <v>499022298550</v>
      </c>
      <c r="G18" s="66">
        <v>0</v>
      </c>
      <c r="H18" s="66">
        <v>0</v>
      </c>
      <c r="I18" s="66">
        <v>145200000</v>
      </c>
      <c r="J18" s="66">
        <v>32682</v>
      </c>
      <c r="K18" s="66">
        <v>4313552755496</v>
      </c>
      <c r="L18" s="66">
        <v>4743676524015</v>
      </c>
      <c r="M18" s="67">
        <v>3.0367238455313274E-2</v>
      </c>
    </row>
    <row r="19" spans="1:13">
      <c r="A19" s="66" t="s">
        <v>182</v>
      </c>
      <c r="B19" s="66">
        <v>66136874</v>
      </c>
      <c r="C19" s="66">
        <v>12850009154514</v>
      </c>
      <c r="D19" s="66">
        <v>20012033923056</v>
      </c>
      <c r="E19" s="66">
        <v>0</v>
      </c>
      <c r="F19" s="66">
        <v>0</v>
      </c>
      <c r="G19" s="66">
        <v>0</v>
      </c>
      <c r="H19" s="66">
        <v>0</v>
      </c>
      <c r="I19" s="66">
        <v>66136874</v>
      </c>
      <c r="J19" s="66">
        <v>302657</v>
      </c>
      <c r="K19" s="66">
        <v>12850009154514</v>
      </c>
      <c r="L19" s="66">
        <v>20012033923056</v>
      </c>
      <c r="M19" s="67">
        <v>0.12810953762144392</v>
      </c>
    </row>
    <row r="20" spans="1:13">
      <c r="A20" s="66" t="s">
        <v>169</v>
      </c>
      <c r="B20" s="66">
        <v>54700000</v>
      </c>
      <c r="C20" s="66">
        <v>1413259955664</v>
      </c>
      <c r="D20" s="66">
        <v>1486963280024</v>
      </c>
      <c r="E20" s="66">
        <v>0</v>
      </c>
      <c r="F20" s="66">
        <v>0</v>
      </c>
      <c r="G20" s="66">
        <v>0</v>
      </c>
      <c r="H20" s="66">
        <v>0</v>
      </c>
      <c r="I20" s="66">
        <v>54700000</v>
      </c>
      <c r="J20" s="66">
        <v>27836</v>
      </c>
      <c r="K20" s="66">
        <v>1413259955664</v>
      </c>
      <c r="L20" s="66">
        <v>1522067730481</v>
      </c>
      <c r="M20" s="67">
        <v>9.7437069080614797E-3</v>
      </c>
    </row>
    <row r="21" spans="1:13">
      <c r="A21" s="66" t="s">
        <v>176</v>
      </c>
      <c r="B21" s="66">
        <v>164700000</v>
      </c>
      <c r="C21" s="66">
        <v>3362805352689</v>
      </c>
      <c r="D21" s="66">
        <v>4103139809059</v>
      </c>
      <c r="E21" s="66">
        <v>0</v>
      </c>
      <c r="F21" s="66">
        <v>0</v>
      </c>
      <c r="G21" s="66">
        <v>0</v>
      </c>
      <c r="H21" s="66">
        <v>0</v>
      </c>
      <c r="I21" s="66">
        <v>164700000</v>
      </c>
      <c r="J21" s="66">
        <v>25605</v>
      </c>
      <c r="K21" s="66">
        <v>3362805352689</v>
      </c>
      <c r="L21" s="66">
        <v>4215588428334</v>
      </c>
      <c r="M21" s="67">
        <v>2.6986616474499115E-2</v>
      </c>
    </row>
    <row r="22" spans="1:13">
      <c r="A22" s="66" t="s">
        <v>167</v>
      </c>
      <c r="B22" s="66">
        <v>20907580</v>
      </c>
      <c r="C22" s="66">
        <v>2404996050027</v>
      </c>
      <c r="D22" s="66">
        <v>2481400376165</v>
      </c>
      <c r="E22" s="66">
        <v>25132000</v>
      </c>
      <c r="F22" s="66">
        <v>3058882983967</v>
      </c>
      <c r="G22" s="66">
        <v>6092842</v>
      </c>
      <c r="H22" s="66">
        <v>744240594100</v>
      </c>
      <c r="I22" s="66">
        <v>39946738</v>
      </c>
      <c r="J22" s="66">
        <v>122159</v>
      </c>
      <c r="K22" s="66">
        <v>4740793557080</v>
      </c>
      <c r="L22" s="66">
        <v>4879493678141</v>
      </c>
      <c r="M22" s="67">
        <v>3.1236688951102022E-2</v>
      </c>
    </row>
    <row r="23" spans="1:13">
      <c r="A23" s="66" t="s">
        <v>166</v>
      </c>
      <c r="B23" s="66">
        <v>1000000</v>
      </c>
      <c r="C23" s="66">
        <v>32237210953</v>
      </c>
      <c r="D23" s="66">
        <v>34680206956</v>
      </c>
      <c r="E23" s="66">
        <v>0</v>
      </c>
      <c r="F23" s="66">
        <v>0</v>
      </c>
      <c r="G23" s="66">
        <v>0</v>
      </c>
      <c r="H23" s="66">
        <v>0</v>
      </c>
      <c r="I23" s="66">
        <v>1000000</v>
      </c>
      <c r="J23" s="66">
        <v>35577</v>
      </c>
      <c r="K23" s="66">
        <v>32237210953</v>
      </c>
      <c r="L23" s="66">
        <v>35563880981</v>
      </c>
      <c r="M23" s="67">
        <v>2.2766663128883123E-4</v>
      </c>
    </row>
    <row r="24" spans="1:13">
      <c r="A24" s="66" t="s">
        <v>178</v>
      </c>
      <c r="B24" s="66">
        <v>108600000</v>
      </c>
      <c r="C24" s="66">
        <v>1631794868236</v>
      </c>
      <c r="D24" s="66">
        <v>1702220074800</v>
      </c>
      <c r="E24" s="66">
        <v>12700000</v>
      </c>
      <c r="F24" s="66">
        <v>199920893655</v>
      </c>
      <c r="G24" s="66">
        <v>0</v>
      </c>
      <c r="H24" s="66">
        <v>0</v>
      </c>
      <c r="I24" s="66">
        <v>121300000</v>
      </c>
      <c r="J24" s="66">
        <v>16048</v>
      </c>
      <c r="K24" s="66">
        <v>1831715761891</v>
      </c>
      <c r="L24" s="66">
        <v>1945904582990</v>
      </c>
      <c r="M24" s="67">
        <v>1.2456951519310092E-2</v>
      </c>
    </row>
    <row r="25" spans="1:13">
      <c r="A25" s="66" t="s">
        <v>177</v>
      </c>
      <c r="B25" s="66">
        <v>344000000</v>
      </c>
      <c r="C25" s="66">
        <v>4849101273309</v>
      </c>
      <c r="D25" s="66">
        <v>5058030163350</v>
      </c>
      <c r="E25" s="66">
        <v>16000000</v>
      </c>
      <c r="F25" s="66">
        <v>236519184295</v>
      </c>
      <c r="G25" s="66">
        <v>310600000</v>
      </c>
      <c r="H25" s="66">
        <v>4616070351081</v>
      </c>
      <c r="I25" s="66">
        <v>49400000</v>
      </c>
      <c r="J25" s="66">
        <v>15089</v>
      </c>
      <c r="K25" s="66">
        <v>710409713184</v>
      </c>
      <c r="L25" s="66">
        <v>745121735003</v>
      </c>
      <c r="M25" s="67">
        <v>4.769989962536767E-3</v>
      </c>
    </row>
    <row r="26" spans="1:13">
      <c r="A26" s="66" t="s">
        <v>175</v>
      </c>
      <c r="B26" s="66">
        <v>135000000</v>
      </c>
      <c r="C26" s="66">
        <v>1754113879683</v>
      </c>
      <c r="D26" s="66">
        <v>2183899390031</v>
      </c>
      <c r="E26" s="66">
        <v>0</v>
      </c>
      <c r="F26" s="66">
        <v>0</v>
      </c>
      <c r="G26" s="66">
        <v>0</v>
      </c>
      <c r="H26" s="66">
        <v>0</v>
      </c>
      <c r="I26" s="66">
        <v>135000000</v>
      </c>
      <c r="J26" s="66">
        <v>16628</v>
      </c>
      <c r="K26" s="66">
        <v>1754113879683</v>
      </c>
      <c r="L26" s="66">
        <v>2243952237375</v>
      </c>
      <c r="M26" s="67">
        <v>1.4364940849091692E-2</v>
      </c>
    </row>
    <row r="27" spans="1:13">
      <c r="A27" s="66" t="s">
        <v>168</v>
      </c>
      <c r="B27" s="66">
        <v>20967768</v>
      </c>
      <c r="C27" s="66">
        <v>12900007738426</v>
      </c>
      <c r="D27" s="66">
        <v>26505660393437</v>
      </c>
      <c r="E27" s="66">
        <v>1659536</v>
      </c>
      <c r="F27" s="66">
        <v>2040546895643</v>
      </c>
      <c r="G27" s="66">
        <v>57703</v>
      </c>
      <c r="H27" s="66">
        <v>67695104005</v>
      </c>
      <c r="I27" s="66">
        <v>22569601</v>
      </c>
      <c r="J27" s="66">
        <v>1219853</v>
      </c>
      <c r="K27" s="66">
        <v>14897713812203</v>
      </c>
      <c r="L27" s="66">
        <v>27524987905736</v>
      </c>
      <c r="M27" s="67">
        <v>0.17620465202075739</v>
      </c>
    </row>
    <row r="28" spans="1:13" ht="16.8" thickBot="1">
      <c r="A28" s="78" t="s">
        <v>2</v>
      </c>
      <c r="B28" s="68">
        <f t="shared" ref="B28:M28" si="0">SUM(B9:B27)</f>
        <v>1494552222</v>
      </c>
      <c r="C28" s="68">
        <f t="shared" si="0"/>
        <v>54124229773211</v>
      </c>
      <c r="D28" s="68">
        <f t="shared" si="0"/>
        <v>78071318564486</v>
      </c>
      <c r="E28" s="68">
        <f t="shared" si="0"/>
        <v>126461536</v>
      </c>
      <c r="F28" s="68">
        <f t="shared" si="0"/>
        <v>7324089952434</v>
      </c>
      <c r="G28" s="68">
        <f t="shared" si="0"/>
        <v>336050545</v>
      </c>
      <c r="H28" s="68">
        <f t="shared" si="0"/>
        <v>6584508781507</v>
      </c>
      <c r="I28" s="68">
        <f t="shared" si="0"/>
        <v>1284963213</v>
      </c>
      <c r="J28" s="68">
        <f t="shared" si="0"/>
        <v>2124785</v>
      </c>
      <c r="K28" s="68">
        <f t="shared" si="0"/>
        <v>55300317385570</v>
      </c>
      <c r="L28" s="68">
        <f t="shared" si="0"/>
        <v>78589017732533</v>
      </c>
      <c r="M28" s="70">
        <f t="shared" si="0"/>
        <v>0.50309742440716354</v>
      </c>
    </row>
    <row r="29" spans="1:13" ht="16.8" thickTop="1"/>
  </sheetData>
  <mergeCells count="18">
    <mergeCell ref="A1:M1"/>
    <mergeCell ref="A2:M2"/>
    <mergeCell ref="A3:M3"/>
    <mergeCell ref="A7:A8"/>
    <mergeCell ref="E7:F7"/>
    <mergeCell ref="G7:H7"/>
    <mergeCell ref="K7:K8"/>
    <mergeCell ref="I7:I8"/>
    <mergeCell ref="C7:C8"/>
    <mergeCell ref="B7:B8"/>
    <mergeCell ref="A4:M4"/>
    <mergeCell ref="E6:H6"/>
    <mergeCell ref="B6:D6"/>
    <mergeCell ref="I6:M6"/>
    <mergeCell ref="D7:D8"/>
    <mergeCell ref="L7:L8"/>
    <mergeCell ref="J7:J8"/>
    <mergeCell ref="M7:M8"/>
  </mergeCells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5"/>
  <sheetViews>
    <sheetView rightToLeft="1" zoomScale="85" zoomScaleNormal="85" zoomScaleSheetLayoutView="90" workbookViewId="0">
      <selection activeCell="W8" sqref="W8"/>
    </sheetView>
  </sheetViews>
  <sheetFormatPr defaultColWidth="9.109375" defaultRowHeight="17.399999999999999"/>
  <cols>
    <col min="1" max="1" width="29.5546875" style="18" customWidth="1"/>
    <col min="2" max="2" width="9" style="18" customWidth="1"/>
    <col min="3" max="3" width="10.6640625" style="18" customWidth="1"/>
    <col min="4" max="4" width="12.44140625" style="18" customWidth="1"/>
    <col min="5" max="5" width="11.5546875" style="18" customWidth="1"/>
    <col min="6" max="6" width="9" style="18" customWidth="1"/>
    <col min="7" max="7" width="6.6640625" style="18" customWidth="1"/>
    <col min="8" max="8" width="16.33203125" style="18" customWidth="1"/>
    <col min="9" max="9" width="19.33203125" style="18" customWidth="1"/>
    <col min="10" max="10" width="20.5546875" style="18" customWidth="1"/>
    <col min="11" max="11" width="11.5546875" style="18" customWidth="1"/>
    <col min="12" max="12" width="14.109375" style="18" bestFit="1" customWidth="1"/>
    <col min="13" max="13" width="7.6640625" style="18" customWidth="1"/>
    <col min="14" max="14" width="11.5546875" style="18" customWidth="1"/>
    <col min="15" max="15" width="11.44140625" style="18" customWidth="1"/>
    <col min="16" max="16" width="12.88671875" style="18" customWidth="1"/>
    <col min="17" max="17" width="19.44140625" style="18" customWidth="1"/>
    <col min="18" max="18" width="23.5546875" style="18" customWidth="1"/>
    <col min="19" max="19" width="13.6640625" style="18" customWidth="1"/>
    <col min="20" max="16384" width="9.109375" style="18"/>
  </cols>
  <sheetData>
    <row r="1" spans="1:19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20.399999999999999">
      <c r="A2" s="100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ht="25.2">
      <c r="A4" s="101" t="s">
        <v>85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6" spans="1:19" ht="18" customHeight="1" thickBot="1">
      <c r="A6" s="91" t="s">
        <v>22</v>
      </c>
      <c r="B6" s="91"/>
      <c r="C6" s="91"/>
      <c r="D6" s="91"/>
      <c r="E6" s="91"/>
      <c r="F6" s="91"/>
      <c r="G6" s="91"/>
      <c r="H6" s="91" t="s">
        <v>191</v>
      </c>
      <c r="I6" s="91"/>
      <c r="J6" s="91"/>
      <c r="K6" s="112" t="s">
        <v>10</v>
      </c>
      <c r="L6" s="112"/>
      <c r="M6" s="112"/>
      <c r="N6" s="112"/>
      <c r="O6" s="91" t="s">
        <v>118</v>
      </c>
      <c r="P6" s="91"/>
      <c r="Q6" s="91"/>
      <c r="R6" s="91"/>
      <c r="S6" s="91"/>
    </row>
    <row r="7" spans="1:19" ht="26.25" customHeight="1">
      <c r="A7" s="111" t="s">
        <v>23</v>
      </c>
      <c r="B7" s="108" t="s">
        <v>9</v>
      </c>
      <c r="C7" s="110" t="s">
        <v>8</v>
      </c>
      <c r="D7" s="104" t="s">
        <v>34</v>
      </c>
      <c r="E7" s="108" t="s">
        <v>26</v>
      </c>
      <c r="F7" s="110" t="s">
        <v>466</v>
      </c>
      <c r="G7" s="110" t="s">
        <v>7</v>
      </c>
      <c r="H7" s="105" t="s">
        <v>3</v>
      </c>
      <c r="I7" s="104" t="s">
        <v>0</v>
      </c>
      <c r="J7" s="104" t="s">
        <v>24</v>
      </c>
      <c r="K7" s="107" t="s">
        <v>4</v>
      </c>
      <c r="L7" s="107"/>
      <c r="M7" s="107" t="s">
        <v>5</v>
      </c>
      <c r="N7" s="107"/>
      <c r="O7" s="105" t="s">
        <v>3</v>
      </c>
      <c r="P7" s="104" t="s">
        <v>35</v>
      </c>
      <c r="Q7" s="104" t="s">
        <v>0</v>
      </c>
      <c r="R7" s="104" t="s">
        <v>24</v>
      </c>
      <c r="S7" s="104" t="s">
        <v>25</v>
      </c>
    </row>
    <row r="8" spans="1:19" s="20" customFormat="1" ht="40.5" customHeight="1" thickBot="1">
      <c r="A8" s="91"/>
      <c r="B8" s="109"/>
      <c r="C8" s="109"/>
      <c r="D8" s="91"/>
      <c r="E8" s="109"/>
      <c r="F8" s="109"/>
      <c r="G8" s="109"/>
      <c r="H8" s="106"/>
      <c r="I8" s="91"/>
      <c r="J8" s="91"/>
      <c r="K8" s="19" t="s">
        <v>3</v>
      </c>
      <c r="L8" s="19" t="s">
        <v>0</v>
      </c>
      <c r="M8" s="19" t="s">
        <v>3</v>
      </c>
      <c r="N8" s="19" t="s">
        <v>62</v>
      </c>
      <c r="O8" s="106"/>
      <c r="P8" s="91"/>
      <c r="Q8" s="91"/>
      <c r="R8" s="91"/>
      <c r="S8" s="91"/>
    </row>
    <row r="9" spans="1:19" s="62" customFormat="1">
      <c r="A9" s="66" t="s">
        <v>212</v>
      </c>
      <c r="B9" s="66" t="s">
        <v>303</v>
      </c>
      <c r="C9" s="66" t="s">
        <v>305</v>
      </c>
      <c r="D9" s="66" t="s">
        <v>307</v>
      </c>
      <c r="E9" s="66" t="s">
        <v>302</v>
      </c>
      <c r="F9" s="77">
        <v>26</v>
      </c>
      <c r="G9" s="66" t="s">
        <v>308</v>
      </c>
      <c r="H9" s="66">
        <v>0</v>
      </c>
      <c r="I9" s="66">
        <v>0</v>
      </c>
      <c r="J9" s="66">
        <v>0</v>
      </c>
      <c r="K9" s="66">
        <v>5000</v>
      </c>
      <c r="L9" s="66">
        <v>4613102075</v>
      </c>
      <c r="M9" s="66">
        <v>0</v>
      </c>
      <c r="N9" s="66">
        <v>0</v>
      </c>
      <c r="O9" s="66">
        <v>5000</v>
      </c>
      <c r="P9" s="66">
        <v>921952</v>
      </c>
      <c r="Q9" s="66">
        <v>4613102075</v>
      </c>
      <c r="R9" s="66">
        <v>4606417924</v>
      </c>
      <c r="S9" s="67">
        <v>2.9488560363416303E-5</v>
      </c>
    </row>
    <row r="10" spans="1:19" s="62" customFormat="1">
      <c r="A10" s="66" t="s">
        <v>192</v>
      </c>
      <c r="B10" s="66" t="s">
        <v>303</v>
      </c>
      <c r="C10" s="66" t="s">
        <v>313</v>
      </c>
      <c r="D10" s="66" t="s">
        <v>314</v>
      </c>
      <c r="E10" s="66" t="s">
        <v>311</v>
      </c>
      <c r="F10" s="77">
        <v>18</v>
      </c>
      <c r="G10" s="66" t="s">
        <v>308</v>
      </c>
      <c r="H10" s="66">
        <v>10000</v>
      </c>
      <c r="I10" s="66">
        <v>9159185598</v>
      </c>
      <c r="J10" s="66">
        <v>9273272000</v>
      </c>
      <c r="K10" s="66">
        <v>0</v>
      </c>
      <c r="L10" s="66">
        <v>0</v>
      </c>
      <c r="M10" s="66">
        <v>0</v>
      </c>
      <c r="N10" s="66">
        <v>0</v>
      </c>
      <c r="O10" s="66">
        <v>10000</v>
      </c>
      <c r="P10" s="66">
        <v>928000</v>
      </c>
      <c r="Q10" s="66">
        <v>9159185598</v>
      </c>
      <c r="R10" s="66">
        <v>9273272000</v>
      </c>
      <c r="S10" s="67">
        <v>5.936401031127505E-5</v>
      </c>
    </row>
    <row r="11" spans="1:19" s="62" customFormat="1">
      <c r="A11" s="66" t="s">
        <v>199</v>
      </c>
      <c r="B11" s="66" t="s">
        <v>303</v>
      </c>
      <c r="C11" s="66" t="s">
        <v>313</v>
      </c>
      <c r="D11" s="66" t="s">
        <v>323</v>
      </c>
      <c r="E11" s="66" t="s">
        <v>324</v>
      </c>
      <c r="F11" s="77">
        <v>23</v>
      </c>
      <c r="G11" s="66" t="s">
        <v>308</v>
      </c>
      <c r="H11" s="66">
        <v>10000</v>
      </c>
      <c r="I11" s="66">
        <v>9453226250</v>
      </c>
      <c r="J11" s="66">
        <v>8458862875</v>
      </c>
      <c r="K11" s="66">
        <v>0</v>
      </c>
      <c r="L11" s="66">
        <v>0</v>
      </c>
      <c r="M11" s="66">
        <v>0</v>
      </c>
      <c r="N11" s="66">
        <v>0</v>
      </c>
      <c r="O11" s="66">
        <v>10000</v>
      </c>
      <c r="P11" s="66">
        <v>846500</v>
      </c>
      <c r="Q11" s="66">
        <v>9453226250</v>
      </c>
      <c r="R11" s="66">
        <v>8458862875</v>
      </c>
      <c r="S11" s="67">
        <v>5.4150468457429235E-5</v>
      </c>
    </row>
    <row r="12" spans="1:19" s="62" customFormat="1">
      <c r="A12" s="66" t="s">
        <v>202</v>
      </c>
      <c r="B12" s="66" t="s">
        <v>303</v>
      </c>
      <c r="C12" s="66" t="s">
        <v>313</v>
      </c>
      <c r="D12" s="66" t="s">
        <v>331</v>
      </c>
      <c r="E12" s="66" t="s">
        <v>332</v>
      </c>
      <c r="F12" s="77">
        <v>23</v>
      </c>
      <c r="G12" s="66" t="s">
        <v>308</v>
      </c>
      <c r="H12" s="66">
        <v>10000</v>
      </c>
      <c r="I12" s="66">
        <v>8671282125</v>
      </c>
      <c r="J12" s="66">
        <v>8743656250</v>
      </c>
      <c r="K12" s="66">
        <v>0</v>
      </c>
      <c r="L12" s="66">
        <v>0</v>
      </c>
      <c r="M12" s="66">
        <v>0</v>
      </c>
      <c r="N12" s="66">
        <v>0</v>
      </c>
      <c r="O12" s="66">
        <v>10000</v>
      </c>
      <c r="P12" s="66">
        <v>875000</v>
      </c>
      <c r="Q12" s="66">
        <v>8671282125</v>
      </c>
      <c r="R12" s="66">
        <v>8743656250</v>
      </c>
      <c r="S12" s="67">
        <v>5.5973608860307835E-5</v>
      </c>
    </row>
    <row r="13" spans="1:19" s="62" customFormat="1">
      <c r="A13" s="66" t="s">
        <v>208</v>
      </c>
      <c r="B13" s="66" t="s">
        <v>303</v>
      </c>
      <c r="C13" s="66" t="s">
        <v>313</v>
      </c>
      <c r="D13" s="66" t="s">
        <v>340</v>
      </c>
      <c r="E13" s="66" t="s">
        <v>337</v>
      </c>
      <c r="F13" s="77">
        <v>23</v>
      </c>
      <c r="G13" s="66" t="s">
        <v>308</v>
      </c>
      <c r="H13" s="66">
        <v>5000</v>
      </c>
      <c r="I13" s="66">
        <v>4102972500</v>
      </c>
      <c r="J13" s="66">
        <v>3914160175</v>
      </c>
      <c r="K13" s="66">
        <v>0</v>
      </c>
      <c r="L13" s="66">
        <v>0</v>
      </c>
      <c r="M13" s="66">
        <v>5000</v>
      </c>
      <c r="N13" s="66">
        <v>4060054325</v>
      </c>
      <c r="O13" s="66">
        <v>0</v>
      </c>
      <c r="P13" s="66">
        <v>836970</v>
      </c>
      <c r="Q13" s="66">
        <v>0</v>
      </c>
      <c r="R13" s="66">
        <v>0</v>
      </c>
      <c r="S13" s="67">
        <v>0</v>
      </c>
    </row>
    <row r="14" spans="1:19" s="62" customFormat="1">
      <c r="A14" s="66" t="s">
        <v>216</v>
      </c>
      <c r="B14" s="66" t="s">
        <v>303</v>
      </c>
      <c r="C14" s="66" t="s">
        <v>313</v>
      </c>
      <c r="D14" s="66" t="s">
        <v>349</v>
      </c>
      <c r="E14" s="66" t="s">
        <v>350</v>
      </c>
      <c r="F14" s="77">
        <v>23</v>
      </c>
      <c r="G14" s="66" t="s">
        <v>308</v>
      </c>
      <c r="H14" s="66">
        <v>0</v>
      </c>
      <c r="I14" s="66">
        <v>0</v>
      </c>
      <c r="J14" s="66">
        <v>0</v>
      </c>
      <c r="K14" s="66">
        <v>5000</v>
      </c>
      <c r="L14" s="66">
        <v>4203045000</v>
      </c>
      <c r="M14" s="66">
        <v>0</v>
      </c>
      <c r="N14" s="66">
        <v>0</v>
      </c>
      <c r="O14" s="66">
        <v>5000</v>
      </c>
      <c r="P14" s="66">
        <v>836080</v>
      </c>
      <c r="Q14" s="66">
        <v>4203045000</v>
      </c>
      <c r="R14" s="66">
        <v>4177369210</v>
      </c>
      <c r="S14" s="67">
        <v>2.674195136910067E-5</v>
      </c>
    </row>
    <row r="15" spans="1:19" s="62" customFormat="1">
      <c r="A15" s="66" t="s">
        <v>221</v>
      </c>
      <c r="B15" s="66" t="s">
        <v>303</v>
      </c>
      <c r="C15" s="66" t="s">
        <v>313</v>
      </c>
      <c r="D15" s="66" t="s">
        <v>356</v>
      </c>
      <c r="E15" s="66" t="s">
        <v>306</v>
      </c>
      <c r="F15" s="77">
        <v>23</v>
      </c>
      <c r="G15" s="66" t="s">
        <v>308</v>
      </c>
      <c r="H15" s="66">
        <v>5000</v>
      </c>
      <c r="I15" s="66">
        <v>4308121125</v>
      </c>
      <c r="J15" s="66">
        <v>4301878875</v>
      </c>
      <c r="K15" s="66">
        <v>0</v>
      </c>
      <c r="L15" s="66">
        <v>0</v>
      </c>
      <c r="M15" s="66">
        <v>0</v>
      </c>
      <c r="N15" s="66">
        <v>0</v>
      </c>
      <c r="O15" s="66">
        <v>5000</v>
      </c>
      <c r="P15" s="66">
        <v>861000</v>
      </c>
      <c r="Q15" s="66">
        <v>4308121125</v>
      </c>
      <c r="R15" s="66">
        <v>4301878875</v>
      </c>
      <c r="S15" s="67">
        <v>2.7539015559271453E-5</v>
      </c>
    </row>
    <row r="16" spans="1:19" s="62" customFormat="1">
      <c r="A16" s="66" t="s">
        <v>203</v>
      </c>
      <c r="B16" s="66" t="s">
        <v>303</v>
      </c>
      <c r="C16" s="66" t="s">
        <v>313</v>
      </c>
      <c r="D16" s="66" t="s">
        <v>363</v>
      </c>
      <c r="E16" s="66" t="s">
        <v>287</v>
      </c>
      <c r="F16" s="77">
        <v>18</v>
      </c>
      <c r="G16" s="66" t="s">
        <v>308</v>
      </c>
      <c r="H16" s="66">
        <v>10000</v>
      </c>
      <c r="I16" s="66">
        <v>9156633750</v>
      </c>
      <c r="J16" s="66">
        <v>9193330000</v>
      </c>
      <c r="K16" s="66">
        <v>0</v>
      </c>
      <c r="L16" s="66">
        <v>0</v>
      </c>
      <c r="M16" s="66">
        <v>0</v>
      </c>
      <c r="N16" s="66">
        <v>0</v>
      </c>
      <c r="O16" s="66">
        <v>10000</v>
      </c>
      <c r="P16" s="66">
        <v>920000</v>
      </c>
      <c r="Q16" s="66">
        <v>9156633750</v>
      </c>
      <c r="R16" s="66">
        <v>9193330000</v>
      </c>
      <c r="S16" s="67">
        <v>5.885225160169509E-5</v>
      </c>
    </row>
    <row r="17" spans="1:19" s="62" customFormat="1">
      <c r="A17" s="66" t="s">
        <v>193</v>
      </c>
      <c r="B17" s="66" t="s">
        <v>303</v>
      </c>
      <c r="C17" s="66" t="s">
        <v>313</v>
      </c>
      <c r="D17" s="66" t="s">
        <v>372</v>
      </c>
      <c r="E17" s="66" t="s">
        <v>344</v>
      </c>
      <c r="F17" s="77">
        <v>23</v>
      </c>
      <c r="G17" s="66" t="s">
        <v>308</v>
      </c>
      <c r="H17" s="66">
        <v>0</v>
      </c>
      <c r="I17" s="66">
        <v>0</v>
      </c>
      <c r="J17" s="66">
        <v>0</v>
      </c>
      <c r="K17" s="66">
        <v>5000</v>
      </c>
      <c r="L17" s="66">
        <v>4062943500</v>
      </c>
      <c r="M17" s="66">
        <v>0</v>
      </c>
      <c r="N17" s="66">
        <v>0</v>
      </c>
      <c r="O17" s="66">
        <v>5000</v>
      </c>
      <c r="P17" s="66">
        <v>812000</v>
      </c>
      <c r="Q17" s="66">
        <v>4062943500</v>
      </c>
      <c r="R17" s="66">
        <v>4057056500</v>
      </c>
      <c r="S17" s="67">
        <v>2.5971754511182834E-5</v>
      </c>
    </row>
    <row r="18" spans="1:19" s="62" customFormat="1">
      <c r="A18" s="66" t="s">
        <v>218</v>
      </c>
      <c r="B18" s="66" t="s">
        <v>303</v>
      </c>
      <c r="C18" s="66" t="s">
        <v>313</v>
      </c>
      <c r="D18" s="66" t="s">
        <v>379</v>
      </c>
      <c r="E18" s="66" t="s">
        <v>354</v>
      </c>
      <c r="F18" s="77">
        <v>23</v>
      </c>
      <c r="G18" s="66" t="s">
        <v>308</v>
      </c>
      <c r="H18" s="66">
        <v>0</v>
      </c>
      <c r="I18" s="66">
        <v>0</v>
      </c>
      <c r="J18" s="66">
        <v>0</v>
      </c>
      <c r="K18" s="66">
        <v>5000</v>
      </c>
      <c r="L18" s="66">
        <v>4117983375</v>
      </c>
      <c r="M18" s="66">
        <v>0</v>
      </c>
      <c r="N18" s="66">
        <v>0</v>
      </c>
      <c r="O18" s="66">
        <v>5000</v>
      </c>
      <c r="P18" s="66">
        <v>800890</v>
      </c>
      <c r="Q18" s="66">
        <v>4117983375</v>
      </c>
      <c r="R18" s="66">
        <v>4001546774</v>
      </c>
      <c r="S18" s="67">
        <v>2.5616402058818659E-5</v>
      </c>
    </row>
    <row r="19" spans="1:19" s="62" customFormat="1">
      <c r="A19" s="66" t="s">
        <v>201</v>
      </c>
      <c r="B19" s="66" t="s">
        <v>303</v>
      </c>
      <c r="C19" s="66" t="s">
        <v>313</v>
      </c>
      <c r="D19" s="66" t="s">
        <v>383</v>
      </c>
      <c r="E19" s="66" t="s">
        <v>309</v>
      </c>
      <c r="F19" s="77">
        <v>18</v>
      </c>
      <c r="G19" s="66" t="s">
        <v>308</v>
      </c>
      <c r="H19" s="66">
        <v>5000</v>
      </c>
      <c r="I19" s="66">
        <v>4077954375</v>
      </c>
      <c r="J19" s="66">
        <v>4072045625</v>
      </c>
      <c r="K19" s="66">
        <v>0</v>
      </c>
      <c r="L19" s="66">
        <v>0</v>
      </c>
      <c r="M19" s="66">
        <v>0</v>
      </c>
      <c r="N19" s="66">
        <v>0</v>
      </c>
      <c r="O19" s="66">
        <v>5000</v>
      </c>
      <c r="P19" s="66">
        <v>815000</v>
      </c>
      <c r="Q19" s="66">
        <v>4077954375</v>
      </c>
      <c r="R19" s="66">
        <v>4072045625</v>
      </c>
      <c r="S19" s="67">
        <v>2.6067709269229076E-5</v>
      </c>
    </row>
    <row r="20" spans="1:19" s="62" customFormat="1">
      <c r="A20" s="66" t="s">
        <v>223</v>
      </c>
      <c r="B20" s="66" t="s">
        <v>303</v>
      </c>
      <c r="C20" s="66" t="s">
        <v>313</v>
      </c>
      <c r="D20" s="66" t="s">
        <v>387</v>
      </c>
      <c r="E20" s="66" t="s">
        <v>321</v>
      </c>
      <c r="F20" s="77">
        <v>20.5</v>
      </c>
      <c r="G20" s="66" t="s">
        <v>308</v>
      </c>
      <c r="H20" s="66">
        <v>5000</v>
      </c>
      <c r="I20" s="66">
        <v>4678389375</v>
      </c>
      <c r="J20" s="66">
        <v>4718976260</v>
      </c>
      <c r="K20" s="66">
        <v>0</v>
      </c>
      <c r="L20" s="66">
        <v>0</v>
      </c>
      <c r="M20" s="66">
        <v>0</v>
      </c>
      <c r="N20" s="66">
        <v>0</v>
      </c>
      <c r="O20" s="66">
        <v>5000</v>
      </c>
      <c r="P20" s="66">
        <v>964900</v>
      </c>
      <c r="Q20" s="66">
        <v>4678389375</v>
      </c>
      <c r="R20" s="66">
        <v>4821002238</v>
      </c>
      <c r="S20" s="67">
        <v>3.0862248682807112E-5</v>
      </c>
    </row>
    <row r="21" spans="1:19" s="62" customFormat="1">
      <c r="A21" s="66" t="s">
        <v>211</v>
      </c>
      <c r="B21" s="66" t="s">
        <v>303</v>
      </c>
      <c r="C21" s="66" t="s">
        <v>305</v>
      </c>
      <c r="D21" s="66" t="s">
        <v>389</v>
      </c>
      <c r="E21" s="66" t="s">
        <v>291</v>
      </c>
      <c r="F21" s="77">
        <v>23</v>
      </c>
      <c r="G21" s="66" t="s">
        <v>308</v>
      </c>
      <c r="H21" s="66">
        <v>5000</v>
      </c>
      <c r="I21" s="66">
        <v>4178026875</v>
      </c>
      <c r="J21" s="66">
        <v>4171973125</v>
      </c>
      <c r="K21" s="66">
        <v>0</v>
      </c>
      <c r="L21" s="66">
        <v>0</v>
      </c>
      <c r="M21" s="66">
        <v>0</v>
      </c>
      <c r="N21" s="66">
        <v>0</v>
      </c>
      <c r="O21" s="66">
        <v>5000</v>
      </c>
      <c r="P21" s="66">
        <v>835000</v>
      </c>
      <c r="Q21" s="66">
        <v>4178026875</v>
      </c>
      <c r="R21" s="66">
        <v>4171973125</v>
      </c>
      <c r="S21" s="67">
        <v>2.6707407656204024E-5</v>
      </c>
    </row>
    <row r="22" spans="1:19" s="62" customFormat="1">
      <c r="A22" s="66" t="s">
        <v>197</v>
      </c>
      <c r="B22" s="66" t="s">
        <v>303</v>
      </c>
      <c r="C22" s="66" t="s">
        <v>313</v>
      </c>
      <c r="D22" s="66" t="s">
        <v>390</v>
      </c>
      <c r="E22" s="66" t="s">
        <v>347</v>
      </c>
      <c r="F22" s="77">
        <v>23</v>
      </c>
      <c r="G22" s="66" t="s">
        <v>308</v>
      </c>
      <c r="H22" s="66">
        <v>0</v>
      </c>
      <c r="I22" s="66">
        <v>0</v>
      </c>
      <c r="J22" s="66">
        <v>0</v>
      </c>
      <c r="K22" s="66">
        <v>5000</v>
      </c>
      <c r="L22" s="66">
        <v>4087961625</v>
      </c>
      <c r="M22" s="66">
        <v>0</v>
      </c>
      <c r="N22" s="66">
        <v>0</v>
      </c>
      <c r="O22" s="66">
        <v>5000</v>
      </c>
      <c r="P22" s="66">
        <v>815560</v>
      </c>
      <c r="Q22" s="66">
        <v>4087961625</v>
      </c>
      <c r="R22" s="66">
        <v>4074843595</v>
      </c>
      <c r="S22" s="67">
        <v>2.6085620824064376E-5</v>
      </c>
    </row>
    <row r="23" spans="1:19" s="62" customFormat="1">
      <c r="A23" s="66" t="s">
        <v>209</v>
      </c>
      <c r="B23" s="66" t="s">
        <v>303</v>
      </c>
      <c r="C23" s="66" t="s">
        <v>313</v>
      </c>
      <c r="D23" s="66" t="s">
        <v>391</v>
      </c>
      <c r="E23" s="66" t="s">
        <v>319</v>
      </c>
      <c r="F23" s="77">
        <v>20.5</v>
      </c>
      <c r="G23" s="66" t="s">
        <v>308</v>
      </c>
      <c r="H23" s="66">
        <v>100000</v>
      </c>
      <c r="I23" s="66">
        <v>93266920099</v>
      </c>
      <c r="J23" s="66">
        <v>88935475000</v>
      </c>
      <c r="K23" s="66">
        <v>0</v>
      </c>
      <c r="L23" s="66">
        <v>0</v>
      </c>
      <c r="M23" s="66">
        <v>0</v>
      </c>
      <c r="N23" s="66">
        <v>0</v>
      </c>
      <c r="O23" s="66">
        <v>100000</v>
      </c>
      <c r="P23" s="66">
        <v>890000</v>
      </c>
      <c r="Q23" s="66">
        <v>93266920099</v>
      </c>
      <c r="R23" s="66">
        <v>88935475000</v>
      </c>
      <c r="S23" s="67">
        <v>5.693315644077025E-4</v>
      </c>
    </row>
    <row r="24" spans="1:19" s="62" customFormat="1">
      <c r="A24" s="66" t="s">
        <v>195</v>
      </c>
      <c r="B24" s="66" t="s">
        <v>303</v>
      </c>
      <c r="C24" s="66" t="s">
        <v>305</v>
      </c>
      <c r="D24" s="66" t="s">
        <v>392</v>
      </c>
      <c r="E24" s="66" t="s">
        <v>293</v>
      </c>
      <c r="F24" s="77">
        <v>23</v>
      </c>
      <c r="G24" s="66" t="s">
        <v>308</v>
      </c>
      <c r="H24" s="66">
        <v>15000</v>
      </c>
      <c r="I24" s="66">
        <v>13721981228</v>
      </c>
      <c r="J24" s="66">
        <v>14406048037</v>
      </c>
      <c r="K24" s="66">
        <v>0</v>
      </c>
      <c r="L24" s="66">
        <v>0</v>
      </c>
      <c r="M24" s="66">
        <v>0</v>
      </c>
      <c r="N24" s="66">
        <v>0</v>
      </c>
      <c r="O24" s="66">
        <v>15000</v>
      </c>
      <c r="P24" s="66">
        <v>961100</v>
      </c>
      <c r="Q24" s="66">
        <v>13721981228</v>
      </c>
      <c r="R24" s="66">
        <v>14406048037</v>
      </c>
      <c r="S24" s="67">
        <v>9.2222117955042366E-5</v>
      </c>
    </row>
    <row r="25" spans="1:19" s="62" customFormat="1">
      <c r="A25" s="66" t="s">
        <v>206</v>
      </c>
      <c r="B25" s="66" t="s">
        <v>303</v>
      </c>
      <c r="C25" s="66" t="s">
        <v>305</v>
      </c>
      <c r="D25" s="66" t="s">
        <v>393</v>
      </c>
      <c r="E25" s="66" t="s">
        <v>394</v>
      </c>
      <c r="F25" s="77">
        <v>0</v>
      </c>
      <c r="G25" s="66" t="s">
        <v>308</v>
      </c>
      <c r="H25" s="66">
        <v>1100</v>
      </c>
      <c r="I25" s="66">
        <v>4687005817</v>
      </c>
      <c r="J25" s="66">
        <v>5739108827</v>
      </c>
      <c r="K25" s="66">
        <v>0</v>
      </c>
      <c r="L25" s="66">
        <v>0</v>
      </c>
      <c r="M25" s="66">
        <v>0</v>
      </c>
      <c r="N25" s="66">
        <v>0</v>
      </c>
      <c r="O25" s="66">
        <v>1100</v>
      </c>
      <c r="P25" s="66">
        <v>5221157</v>
      </c>
      <c r="Q25" s="66">
        <v>4687005817</v>
      </c>
      <c r="R25" s="66">
        <v>5739108827</v>
      </c>
      <c r="S25" s="67">
        <v>3.6739622819599993E-5</v>
      </c>
    </row>
    <row r="26" spans="1:19" s="62" customFormat="1">
      <c r="A26" s="66" t="s">
        <v>205</v>
      </c>
      <c r="B26" s="66" t="s">
        <v>303</v>
      </c>
      <c r="C26" s="66" t="s">
        <v>305</v>
      </c>
      <c r="D26" s="66" t="s">
        <v>395</v>
      </c>
      <c r="E26" s="66" t="s">
        <v>295</v>
      </c>
      <c r="F26" s="77">
        <v>21</v>
      </c>
      <c r="G26" s="66" t="s">
        <v>308</v>
      </c>
      <c r="H26" s="66">
        <v>5000</v>
      </c>
      <c r="I26" s="66">
        <v>4778461875</v>
      </c>
      <c r="J26" s="66">
        <v>4996375000</v>
      </c>
      <c r="K26" s="66">
        <v>0</v>
      </c>
      <c r="L26" s="66">
        <v>0</v>
      </c>
      <c r="M26" s="66">
        <v>0</v>
      </c>
      <c r="N26" s="66">
        <v>0</v>
      </c>
      <c r="O26" s="66">
        <v>5000</v>
      </c>
      <c r="P26" s="66">
        <v>1000000</v>
      </c>
      <c r="Q26" s="66">
        <v>4778461875</v>
      </c>
      <c r="R26" s="66">
        <v>4996375000</v>
      </c>
      <c r="S26" s="67">
        <v>3.1984919348747335E-5</v>
      </c>
    </row>
    <row r="27" spans="1:19" s="62" customFormat="1">
      <c r="A27" s="66" t="s">
        <v>226</v>
      </c>
      <c r="B27" s="66" t="s">
        <v>303</v>
      </c>
      <c r="C27" s="66" t="s">
        <v>313</v>
      </c>
      <c r="D27" s="66" t="s">
        <v>396</v>
      </c>
      <c r="E27" s="66" t="s">
        <v>285</v>
      </c>
      <c r="F27" s="77">
        <v>23</v>
      </c>
      <c r="G27" s="66" t="s">
        <v>308</v>
      </c>
      <c r="H27" s="66">
        <v>5000</v>
      </c>
      <c r="I27" s="66">
        <v>4273095750</v>
      </c>
      <c r="J27" s="66">
        <v>4236926000</v>
      </c>
      <c r="K27" s="66">
        <v>0</v>
      </c>
      <c r="L27" s="66">
        <v>0</v>
      </c>
      <c r="M27" s="66">
        <v>0</v>
      </c>
      <c r="N27" s="66">
        <v>0</v>
      </c>
      <c r="O27" s="66">
        <v>5000</v>
      </c>
      <c r="P27" s="66">
        <v>848000</v>
      </c>
      <c r="Q27" s="66">
        <v>4273095750</v>
      </c>
      <c r="R27" s="66">
        <v>4236926000</v>
      </c>
      <c r="S27" s="67">
        <v>2.7123211607737739E-5</v>
      </c>
    </row>
    <row r="28" spans="1:19" s="62" customFormat="1">
      <c r="A28" s="66" t="s">
        <v>198</v>
      </c>
      <c r="B28" s="66" t="s">
        <v>303</v>
      </c>
      <c r="C28" s="66" t="s">
        <v>313</v>
      </c>
      <c r="D28" s="66" t="s">
        <v>397</v>
      </c>
      <c r="E28" s="66" t="s">
        <v>316</v>
      </c>
      <c r="F28" s="77">
        <v>18</v>
      </c>
      <c r="G28" s="66" t="s">
        <v>308</v>
      </c>
      <c r="H28" s="66">
        <v>230000</v>
      </c>
      <c r="I28" s="66">
        <v>227148008990</v>
      </c>
      <c r="J28" s="66">
        <v>188670114925</v>
      </c>
      <c r="K28" s="66">
        <v>0</v>
      </c>
      <c r="L28" s="66">
        <v>0</v>
      </c>
      <c r="M28" s="66">
        <v>0</v>
      </c>
      <c r="N28" s="66">
        <v>0</v>
      </c>
      <c r="O28" s="66">
        <v>230000</v>
      </c>
      <c r="P28" s="66">
        <v>820900</v>
      </c>
      <c r="Q28" s="66">
        <v>227148008990</v>
      </c>
      <c r="R28" s="66">
        <v>188670114925</v>
      </c>
      <c r="S28" s="67">
        <v>1.2077953334957876E-3</v>
      </c>
    </row>
    <row r="29" spans="1:19" s="62" customFormat="1">
      <c r="A29" s="66" t="s">
        <v>204</v>
      </c>
      <c r="B29" s="66" t="s">
        <v>303</v>
      </c>
      <c r="C29" s="66" t="s">
        <v>305</v>
      </c>
      <c r="D29" s="66" t="s">
        <v>400</v>
      </c>
      <c r="E29" s="66" t="s">
        <v>300</v>
      </c>
      <c r="F29" s="77">
        <v>23</v>
      </c>
      <c r="G29" s="66" t="s">
        <v>308</v>
      </c>
      <c r="H29" s="66">
        <v>10000</v>
      </c>
      <c r="I29" s="66">
        <v>8336039250</v>
      </c>
      <c r="J29" s="66">
        <v>8343946250</v>
      </c>
      <c r="K29" s="66">
        <v>0</v>
      </c>
      <c r="L29" s="66">
        <v>0</v>
      </c>
      <c r="M29" s="66">
        <v>0</v>
      </c>
      <c r="N29" s="66">
        <v>0</v>
      </c>
      <c r="O29" s="66">
        <v>10000</v>
      </c>
      <c r="P29" s="66">
        <v>835000</v>
      </c>
      <c r="Q29" s="66">
        <v>8336039250</v>
      </c>
      <c r="R29" s="66">
        <v>8343946250</v>
      </c>
      <c r="S29" s="67">
        <v>5.3414815312408048E-5</v>
      </c>
    </row>
    <row r="30" spans="1:19" s="62" customFormat="1">
      <c r="A30" s="66" t="s">
        <v>219</v>
      </c>
      <c r="B30" s="66" t="s">
        <v>303</v>
      </c>
      <c r="C30" s="66" t="s">
        <v>313</v>
      </c>
      <c r="D30" s="66" t="s">
        <v>402</v>
      </c>
      <c r="E30" s="66" t="s">
        <v>326</v>
      </c>
      <c r="F30" s="77">
        <v>23</v>
      </c>
      <c r="G30" s="66" t="s">
        <v>308</v>
      </c>
      <c r="H30" s="66">
        <v>20000</v>
      </c>
      <c r="I30" s="66">
        <v>19053803998</v>
      </c>
      <c r="J30" s="66">
        <v>19304594015</v>
      </c>
      <c r="K30" s="66">
        <v>0</v>
      </c>
      <c r="L30" s="66">
        <v>0</v>
      </c>
      <c r="M30" s="66">
        <v>0</v>
      </c>
      <c r="N30" s="66">
        <v>0</v>
      </c>
      <c r="O30" s="66">
        <v>20000</v>
      </c>
      <c r="P30" s="66">
        <v>987750</v>
      </c>
      <c r="Q30" s="66">
        <v>19053803998</v>
      </c>
      <c r="R30" s="66">
        <v>19740677625</v>
      </c>
      <c r="S30" s="67">
        <v>1.2637241634690072E-4</v>
      </c>
    </row>
    <row r="31" spans="1:19" s="62" customFormat="1">
      <c r="A31" s="66" t="s">
        <v>222</v>
      </c>
      <c r="B31" s="66" t="s">
        <v>303</v>
      </c>
      <c r="C31" s="66" t="s">
        <v>305</v>
      </c>
      <c r="D31" s="66" t="s">
        <v>403</v>
      </c>
      <c r="E31" s="66" t="s">
        <v>298</v>
      </c>
      <c r="F31" s="77">
        <v>23</v>
      </c>
      <c r="G31" s="66" t="s">
        <v>308</v>
      </c>
      <c r="H31" s="66">
        <v>2400</v>
      </c>
      <c r="I31" s="66">
        <v>2233618200</v>
      </c>
      <c r="J31" s="66">
        <v>2211195720</v>
      </c>
      <c r="K31" s="66">
        <v>0</v>
      </c>
      <c r="L31" s="66">
        <v>0</v>
      </c>
      <c r="M31" s="66">
        <v>0</v>
      </c>
      <c r="N31" s="66">
        <v>0</v>
      </c>
      <c r="O31" s="66">
        <v>2400</v>
      </c>
      <c r="P31" s="66">
        <v>922000</v>
      </c>
      <c r="Q31" s="66">
        <v>2233618200</v>
      </c>
      <c r="R31" s="66">
        <v>2211195720</v>
      </c>
      <c r="S31" s="67">
        <v>1.415524590698162E-5</v>
      </c>
    </row>
    <row r="32" spans="1:19" s="62" customFormat="1">
      <c r="A32" s="66" t="s">
        <v>214</v>
      </c>
      <c r="B32" s="66" t="s">
        <v>303</v>
      </c>
      <c r="C32" s="66" t="s">
        <v>313</v>
      </c>
      <c r="D32" s="66" t="s">
        <v>404</v>
      </c>
      <c r="E32" s="66" t="s">
        <v>329</v>
      </c>
      <c r="F32" s="77">
        <v>23</v>
      </c>
      <c r="G32" s="66" t="s">
        <v>308</v>
      </c>
      <c r="H32" s="66">
        <v>5000</v>
      </c>
      <c r="I32" s="66">
        <v>4379672962</v>
      </c>
      <c r="J32" s="66">
        <v>4373327037</v>
      </c>
      <c r="K32" s="66">
        <v>0</v>
      </c>
      <c r="L32" s="66">
        <v>0</v>
      </c>
      <c r="M32" s="66">
        <v>0</v>
      </c>
      <c r="N32" s="66">
        <v>0</v>
      </c>
      <c r="O32" s="66">
        <v>5000</v>
      </c>
      <c r="P32" s="66">
        <v>901550</v>
      </c>
      <c r="Q32" s="66">
        <v>4379672962</v>
      </c>
      <c r="R32" s="66">
        <v>4504481881</v>
      </c>
      <c r="S32" s="67">
        <v>2.8836004037262752E-5</v>
      </c>
    </row>
    <row r="33" spans="1:19" s="62" customFormat="1">
      <c r="A33" s="66" t="s">
        <v>217</v>
      </c>
      <c r="B33" s="66" t="s">
        <v>303</v>
      </c>
      <c r="C33" s="66" t="s">
        <v>313</v>
      </c>
      <c r="D33" s="66" t="s">
        <v>405</v>
      </c>
      <c r="E33" s="66" t="s">
        <v>341</v>
      </c>
      <c r="F33" s="77">
        <v>23</v>
      </c>
      <c r="G33" s="66" t="s">
        <v>308</v>
      </c>
      <c r="H33" s="66">
        <v>0</v>
      </c>
      <c r="I33" s="66">
        <v>0</v>
      </c>
      <c r="J33" s="66">
        <v>0</v>
      </c>
      <c r="K33" s="66">
        <v>5000</v>
      </c>
      <c r="L33" s="66">
        <v>4263088500</v>
      </c>
      <c r="M33" s="66">
        <v>0</v>
      </c>
      <c r="N33" s="66">
        <v>0</v>
      </c>
      <c r="O33" s="66">
        <v>5000</v>
      </c>
      <c r="P33" s="66">
        <v>852000</v>
      </c>
      <c r="Q33" s="66">
        <v>4263088500</v>
      </c>
      <c r="R33" s="66">
        <v>4256911500</v>
      </c>
      <c r="S33" s="67">
        <v>2.7251151285132727E-5</v>
      </c>
    </row>
    <row r="34" spans="1:19" s="62" customFormat="1">
      <c r="A34" s="66" t="s">
        <v>215</v>
      </c>
      <c r="B34" s="66" t="s">
        <v>303</v>
      </c>
      <c r="C34" s="66" t="s">
        <v>313</v>
      </c>
      <c r="D34" s="66" t="s">
        <v>406</v>
      </c>
      <c r="E34" s="66" t="s">
        <v>358</v>
      </c>
      <c r="F34" s="77">
        <v>23</v>
      </c>
      <c r="G34" s="66" t="s">
        <v>308</v>
      </c>
      <c r="H34" s="66">
        <v>0</v>
      </c>
      <c r="I34" s="66">
        <v>0</v>
      </c>
      <c r="J34" s="66">
        <v>0</v>
      </c>
      <c r="K34" s="66">
        <v>5305000</v>
      </c>
      <c r="L34" s="66">
        <v>4167714100000</v>
      </c>
      <c r="M34" s="66">
        <v>0</v>
      </c>
      <c r="N34" s="66">
        <v>0</v>
      </c>
      <c r="O34" s="66">
        <v>5305000</v>
      </c>
      <c r="P34" s="66">
        <v>785620</v>
      </c>
      <c r="Q34" s="66">
        <v>4168234550472</v>
      </c>
      <c r="R34" s="66">
        <v>4164692507277</v>
      </c>
      <c r="S34" s="67">
        <v>2.6660799871424213E-2</v>
      </c>
    </row>
    <row r="35" spans="1:19" s="62" customFormat="1">
      <c r="A35" s="66" t="s">
        <v>200</v>
      </c>
      <c r="B35" s="66" t="s">
        <v>303</v>
      </c>
      <c r="C35" s="66" t="s">
        <v>305</v>
      </c>
      <c r="D35" s="66" t="s">
        <v>407</v>
      </c>
      <c r="E35" s="66" t="s">
        <v>296</v>
      </c>
      <c r="F35" s="77">
        <v>18</v>
      </c>
      <c r="G35" s="66" t="s">
        <v>308</v>
      </c>
      <c r="H35" s="66">
        <v>10000</v>
      </c>
      <c r="I35" s="66">
        <v>9672007125</v>
      </c>
      <c r="J35" s="66">
        <v>9603032750</v>
      </c>
      <c r="K35" s="66">
        <v>0</v>
      </c>
      <c r="L35" s="66">
        <v>0</v>
      </c>
      <c r="M35" s="66">
        <v>0</v>
      </c>
      <c r="N35" s="66">
        <v>0</v>
      </c>
      <c r="O35" s="66">
        <v>10000</v>
      </c>
      <c r="P35" s="66">
        <v>961000</v>
      </c>
      <c r="Q35" s="66">
        <v>9672007125</v>
      </c>
      <c r="R35" s="66">
        <v>9603032750</v>
      </c>
      <c r="S35" s="67">
        <v>6.1475014988292376E-5</v>
      </c>
    </row>
    <row r="36" spans="1:19" s="62" customFormat="1">
      <c r="A36" s="66" t="s">
        <v>225</v>
      </c>
      <c r="B36" s="66" t="s">
        <v>303</v>
      </c>
      <c r="C36" s="66" t="s">
        <v>305</v>
      </c>
      <c r="D36" s="66" t="s">
        <v>408</v>
      </c>
      <c r="E36" s="66" t="s">
        <v>289</v>
      </c>
      <c r="F36" s="77">
        <v>23</v>
      </c>
      <c r="G36" s="66" t="s">
        <v>308</v>
      </c>
      <c r="H36" s="66">
        <v>85000</v>
      </c>
      <c r="I36" s="66">
        <v>76962407320</v>
      </c>
      <c r="J36" s="66">
        <v>76812320664</v>
      </c>
      <c r="K36" s="66">
        <v>0</v>
      </c>
      <c r="L36" s="66">
        <v>0</v>
      </c>
      <c r="M36" s="66">
        <v>0</v>
      </c>
      <c r="N36" s="66">
        <v>0</v>
      </c>
      <c r="O36" s="66">
        <v>85000</v>
      </c>
      <c r="P36" s="66">
        <v>904330</v>
      </c>
      <c r="Q36" s="66">
        <v>76962407320</v>
      </c>
      <c r="R36" s="66">
        <v>76812320664</v>
      </c>
      <c r="S36" s="67">
        <v>4.9172367595069592E-4</v>
      </c>
    </row>
    <row r="37" spans="1:19" s="62" customFormat="1">
      <c r="A37" s="66" t="s">
        <v>210</v>
      </c>
      <c r="B37" s="66" t="s">
        <v>303</v>
      </c>
      <c r="C37" s="66" t="s">
        <v>313</v>
      </c>
      <c r="D37" s="66" t="s">
        <v>409</v>
      </c>
      <c r="E37" s="66" t="s">
        <v>362</v>
      </c>
      <c r="F37" s="77">
        <v>23</v>
      </c>
      <c r="G37" s="66" t="s">
        <v>308</v>
      </c>
      <c r="H37" s="66">
        <v>10000</v>
      </c>
      <c r="I37" s="66">
        <v>8616242250</v>
      </c>
      <c r="J37" s="66">
        <v>8271998450</v>
      </c>
      <c r="K37" s="66">
        <v>0</v>
      </c>
      <c r="L37" s="66">
        <v>0</v>
      </c>
      <c r="M37" s="66">
        <v>0</v>
      </c>
      <c r="N37" s="66">
        <v>0</v>
      </c>
      <c r="O37" s="66">
        <v>10000</v>
      </c>
      <c r="P37" s="66">
        <v>821000</v>
      </c>
      <c r="Q37" s="66">
        <v>8616242250</v>
      </c>
      <c r="R37" s="66">
        <v>8204047750</v>
      </c>
      <c r="S37" s="67">
        <v>5.251923757064312E-5</v>
      </c>
    </row>
    <row r="38" spans="1:19" s="62" customFormat="1">
      <c r="A38" s="66" t="s">
        <v>207</v>
      </c>
      <c r="B38" s="66" t="s">
        <v>303</v>
      </c>
      <c r="C38" s="66" t="s">
        <v>305</v>
      </c>
      <c r="D38" s="66" t="s">
        <v>389</v>
      </c>
      <c r="E38" s="66" t="s">
        <v>291</v>
      </c>
      <c r="F38" s="77">
        <v>23</v>
      </c>
      <c r="G38" s="66" t="s">
        <v>308</v>
      </c>
      <c r="H38" s="66">
        <v>4500</v>
      </c>
      <c r="I38" s="66">
        <v>4278099375</v>
      </c>
      <c r="J38" s="66">
        <v>4271900625</v>
      </c>
      <c r="K38" s="66">
        <v>0</v>
      </c>
      <c r="L38" s="66">
        <v>0</v>
      </c>
      <c r="M38" s="66">
        <v>0</v>
      </c>
      <c r="N38" s="66">
        <v>0</v>
      </c>
      <c r="O38" s="66">
        <v>4500</v>
      </c>
      <c r="P38" s="66">
        <v>950000</v>
      </c>
      <c r="Q38" s="66">
        <v>4278099375</v>
      </c>
      <c r="R38" s="66">
        <v>4271900625</v>
      </c>
      <c r="S38" s="67">
        <v>2.7347106043178969E-5</v>
      </c>
    </row>
    <row r="39" spans="1:19" s="62" customFormat="1" ht="18" thickBot="1">
      <c r="A39" s="78" t="s">
        <v>2</v>
      </c>
      <c r="F39" s="20"/>
      <c r="H39" s="68">
        <f t="shared" ref="H39:O39" si="0">SUM(H9:H38)</f>
        <v>568000</v>
      </c>
      <c r="I39" s="68">
        <f t="shared" si="0"/>
        <v>539193156212</v>
      </c>
      <c r="J39" s="68">
        <f t="shared" si="0"/>
        <v>497024518485</v>
      </c>
      <c r="K39" s="68">
        <f t="shared" si="0"/>
        <v>5335000</v>
      </c>
      <c r="L39" s="68">
        <f t="shared" si="0"/>
        <v>4193062224075</v>
      </c>
      <c r="M39" s="68">
        <f t="shared" si="0"/>
        <v>5000</v>
      </c>
      <c r="N39" s="68">
        <f t="shared" si="0"/>
        <v>4060054325</v>
      </c>
      <c r="O39" s="68">
        <f t="shared" si="0"/>
        <v>5898000</v>
      </c>
      <c r="P39" s="75"/>
      <c r="Q39" s="68">
        <f>SUM(Q9:Q38)</f>
        <v>4728672858259</v>
      </c>
      <c r="R39" s="68">
        <f>SUM(R9:R38)</f>
        <v>4683578324822</v>
      </c>
      <c r="S39" s="70">
        <f>SUM(S9:S38)</f>
        <v>2.998251231802513E-2</v>
      </c>
    </row>
    <row r="40" spans="1:19" s="62" customFormat="1" ht="18" thickTop="1"/>
    <row r="44" spans="1:19">
      <c r="R44" s="74"/>
    </row>
    <row r="45" spans="1:19">
      <c r="R45" s="73"/>
    </row>
  </sheetData>
  <mergeCells count="25">
    <mergeCell ref="A1:S1"/>
    <mergeCell ref="A2:S2"/>
    <mergeCell ref="A3:S3"/>
    <mergeCell ref="A4:S4"/>
    <mergeCell ref="K6:N6"/>
    <mergeCell ref="O6:S6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R7:R8"/>
    <mergeCell ref="S7:S8"/>
    <mergeCell ref="O7:O8"/>
    <mergeCell ref="Q7:Q8"/>
    <mergeCell ref="P7:P8"/>
  </mergeCells>
  <pageMargins left="0.7" right="0.7" top="0.75" bottom="0.75" header="0.3" footer="0.3"/>
  <pageSetup scale="7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992-802B-4F9B-A4D4-D6CBC840E590}">
  <dimension ref="A1:N14"/>
  <sheetViews>
    <sheetView rightToLeft="1" zoomScaleNormal="100" zoomScaleSheetLayoutView="90" workbookViewId="0">
      <selection activeCell="H20" sqref="H20"/>
    </sheetView>
  </sheetViews>
  <sheetFormatPr defaultColWidth="9.109375" defaultRowHeight="17.399999999999999"/>
  <cols>
    <col min="1" max="1" width="25.77734375" style="18" customWidth="1"/>
    <col min="2" max="2" width="9.5546875" style="18" customWidth="1"/>
    <col min="3" max="3" width="16.33203125" style="18" customWidth="1"/>
    <col min="4" max="4" width="19.33203125" style="18" customWidth="1"/>
    <col min="5" max="5" width="20.5546875" style="18" customWidth="1"/>
    <col min="6" max="6" width="13.109375" style="18" customWidth="1"/>
    <col min="7" max="7" width="20.109375" style="18" customWidth="1"/>
    <col min="8" max="8" width="11" style="18" customWidth="1"/>
    <col min="9" max="9" width="17.5546875" style="18" customWidth="1"/>
    <col min="10" max="10" width="11.44140625" style="18" customWidth="1"/>
    <col min="11" max="11" width="12.88671875" style="18" customWidth="1"/>
    <col min="12" max="12" width="19.44140625" style="18" customWidth="1"/>
    <col min="13" max="13" width="23.5546875" style="18" customWidth="1"/>
    <col min="14" max="14" width="13.6640625" style="18" customWidth="1"/>
    <col min="15" max="16384" width="9.109375" style="18"/>
  </cols>
  <sheetData>
    <row r="1" spans="1:14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20.399999999999999">
      <c r="A2" s="100" t="s">
        <v>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ht="25.2">
      <c r="A4" s="101" t="s">
        <v>471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6" spans="1:14" ht="18" customHeight="1" thickBot="1">
      <c r="A6" s="91" t="s">
        <v>470</v>
      </c>
      <c r="B6" s="91"/>
      <c r="C6" s="91" t="s">
        <v>191</v>
      </c>
      <c r="D6" s="91"/>
      <c r="E6" s="91"/>
      <c r="F6" s="112" t="s">
        <v>10</v>
      </c>
      <c r="G6" s="112"/>
      <c r="H6" s="112"/>
      <c r="I6" s="112"/>
      <c r="J6" s="91" t="s">
        <v>118</v>
      </c>
      <c r="K6" s="91"/>
      <c r="L6" s="91"/>
      <c r="M6" s="91"/>
      <c r="N6" s="91"/>
    </row>
    <row r="7" spans="1:14" ht="26.25" customHeight="1">
      <c r="A7" s="111" t="s">
        <v>23</v>
      </c>
      <c r="B7" s="104" t="s">
        <v>469</v>
      </c>
      <c r="C7" s="105" t="s">
        <v>3</v>
      </c>
      <c r="D7" s="104" t="s">
        <v>0</v>
      </c>
      <c r="E7" s="104" t="s">
        <v>24</v>
      </c>
      <c r="F7" s="107" t="s">
        <v>4</v>
      </c>
      <c r="G7" s="107"/>
      <c r="H7" s="107" t="s">
        <v>5</v>
      </c>
      <c r="I7" s="107"/>
      <c r="J7" s="105" t="s">
        <v>3</v>
      </c>
      <c r="K7" s="104" t="s">
        <v>35</v>
      </c>
      <c r="L7" s="104" t="s">
        <v>0</v>
      </c>
      <c r="M7" s="104" t="s">
        <v>24</v>
      </c>
      <c r="N7" s="104" t="s">
        <v>25</v>
      </c>
    </row>
    <row r="8" spans="1:14" s="20" customFormat="1" ht="40.5" customHeight="1" thickBot="1">
      <c r="A8" s="91"/>
      <c r="B8" s="91"/>
      <c r="C8" s="106"/>
      <c r="D8" s="91"/>
      <c r="E8" s="91"/>
      <c r="F8" s="19" t="s">
        <v>3</v>
      </c>
      <c r="G8" s="19" t="s">
        <v>0</v>
      </c>
      <c r="H8" s="19" t="s">
        <v>3</v>
      </c>
      <c r="I8" s="19" t="s">
        <v>62</v>
      </c>
      <c r="J8" s="106"/>
      <c r="K8" s="91"/>
      <c r="L8" s="91"/>
      <c r="M8" s="91"/>
      <c r="N8" s="91"/>
    </row>
    <row r="9" spans="1:14" s="62" customFormat="1">
      <c r="A9" s="66" t="s">
        <v>189</v>
      </c>
      <c r="B9" s="80" t="s">
        <v>467</v>
      </c>
      <c r="C9" s="66">
        <v>908298</v>
      </c>
      <c r="D9" s="66">
        <v>2365575096662</v>
      </c>
      <c r="E9" s="66">
        <v>4205733021426</v>
      </c>
      <c r="F9" s="66">
        <v>559043</v>
      </c>
      <c r="G9" s="66">
        <v>2383228497434.5679</v>
      </c>
      <c r="H9" s="66">
        <v>0</v>
      </c>
      <c r="I9" s="66">
        <v>0</v>
      </c>
      <c r="J9" s="66">
        <v>1467341</v>
      </c>
      <c r="K9" s="66">
        <v>3996071</v>
      </c>
      <c r="L9" s="66">
        <v>4745950567164</v>
      </c>
      <c r="M9" s="66">
        <v>5856562498630</v>
      </c>
      <c r="N9" s="67">
        <v>3.7491517185875504E-2</v>
      </c>
    </row>
    <row r="10" spans="1:14" s="62" customFormat="1">
      <c r="A10" s="66" t="s">
        <v>190</v>
      </c>
      <c r="B10" s="80" t="s">
        <v>468</v>
      </c>
      <c r="C10" s="66">
        <v>388645</v>
      </c>
      <c r="D10" s="66">
        <v>3683809952295</v>
      </c>
      <c r="E10" s="66">
        <v>9580011700718</v>
      </c>
      <c r="F10" s="66">
        <v>7822</v>
      </c>
      <c r="G10" s="66">
        <v>181498202760</v>
      </c>
      <c r="H10" s="66">
        <v>11252</v>
      </c>
      <c r="I10" s="66">
        <v>262387624791.80801</v>
      </c>
      <c r="J10" s="66">
        <v>385215</v>
      </c>
      <c r="K10" s="66">
        <v>22782572</v>
      </c>
      <c r="L10" s="66">
        <v>3757394999992</v>
      </c>
      <c r="M10" s="66">
        <v>8765657046812</v>
      </c>
      <c r="N10" s="67">
        <v>5.6114449712253496E-2</v>
      </c>
    </row>
    <row r="11" spans="1:14" s="62" customFormat="1" ht="18" thickBot="1">
      <c r="A11" s="66" t="s">
        <v>2</v>
      </c>
      <c r="C11" s="68">
        <f t="shared" ref="C11:J11" si="0">SUM(C9:C10)</f>
        <v>1296943</v>
      </c>
      <c r="D11" s="68">
        <f t="shared" si="0"/>
        <v>6049385048957</v>
      </c>
      <c r="E11" s="68">
        <f t="shared" si="0"/>
        <v>13785744722144</v>
      </c>
      <c r="F11" s="68">
        <f t="shared" si="0"/>
        <v>566865</v>
      </c>
      <c r="G11" s="68">
        <f t="shared" si="0"/>
        <v>2564726700194.5679</v>
      </c>
      <c r="H11" s="68">
        <f t="shared" si="0"/>
        <v>11252</v>
      </c>
      <c r="I11" s="68">
        <f t="shared" si="0"/>
        <v>262387624791.80801</v>
      </c>
      <c r="J11" s="68">
        <f t="shared" si="0"/>
        <v>1852556</v>
      </c>
      <c r="K11" s="75"/>
      <c r="L11" s="68">
        <f>SUM(L9:L10)</f>
        <v>8503345567156</v>
      </c>
      <c r="M11" s="68">
        <f>SUM(M9:M10)</f>
        <v>14622219545442</v>
      </c>
      <c r="N11" s="70">
        <f>SUM(N9:N10)</f>
        <v>9.3605966898129001E-2</v>
      </c>
    </row>
    <row r="12" spans="1:14" s="62" customFormat="1" ht="18" thickTop="1"/>
    <row r="13" spans="1:14" s="62" customFormat="1"/>
    <row r="14" spans="1:14" s="62" customFormat="1"/>
  </sheetData>
  <mergeCells count="20">
    <mergeCell ref="J7:J8"/>
    <mergeCell ref="K7:K8"/>
    <mergeCell ref="L7:L8"/>
    <mergeCell ref="M7:M8"/>
    <mergeCell ref="N7:N8"/>
    <mergeCell ref="H7:I7"/>
    <mergeCell ref="A7:A8"/>
    <mergeCell ref="B7:B8"/>
    <mergeCell ref="C7:C8"/>
    <mergeCell ref="D7:D8"/>
    <mergeCell ref="E7:E8"/>
    <mergeCell ref="F7:G7"/>
    <mergeCell ref="A1:N1"/>
    <mergeCell ref="A2:N2"/>
    <mergeCell ref="A3:N3"/>
    <mergeCell ref="A4:N4"/>
    <mergeCell ref="A6:B6"/>
    <mergeCell ref="C6:E6"/>
    <mergeCell ref="F6:I6"/>
    <mergeCell ref="J6:N6"/>
  </mergeCells>
  <pageMargins left="0.7" right="0.7" top="0.75" bottom="0.75" header="0.3" footer="0.3"/>
  <pageSetup scale="76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"/>
  <sheetViews>
    <sheetView rightToLeft="1" zoomScale="124" zoomScaleNormal="124" zoomScaleSheetLayoutView="90" workbookViewId="0">
      <selection activeCell="N12" sqref="N12"/>
    </sheetView>
  </sheetViews>
  <sheetFormatPr defaultColWidth="9.109375" defaultRowHeight="16.2"/>
  <cols>
    <col min="1" max="1" width="19.109375" style="5" customWidth="1"/>
    <col min="2" max="2" width="21.33203125" style="5" customWidth="1"/>
    <col min="3" max="3" width="22" style="5" customWidth="1"/>
    <col min="4" max="4" width="22.109375" style="5" customWidth="1"/>
    <col min="5" max="5" width="17.44140625" style="5" customWidth="1"/>
    <col min="6" max="6" width="11.5546875" style="5" customWidth="1"/>
    <col min="7" max="7" width="4.33203125" style="5" customWidth="1"/>
    <col min="8" max="8" width="0.44140625" style="5" customWidth="1"/>
    <col min="9" max="9" width="5.33203125" style="5" customWidth="1"/>
    <col min="10" max="10" width="4.33203125" style="5" customWidth="1"/>
    <col min="11" max="11" width="0.44140625" style="5" customWidth="1"/>
    <col min="12" max="12" width="10.5546875" style="5" customWidth="1"/>
    <col min="13" max="13" width="0.5546875" style="5" customWidth="1"/>
    <col min="14" max="14" width="11.5546875" style="5" customWidth="1"/>
    <col min="15" max="16384" width="9.109375" style="5"/>
  </cols>
  <sheetData>
    <row r="1" spans="1:14" ht="20.399999999999999">
      <c r="A1" s="100" t="s">
        <v>116</v>
      </c>
      <c r="B1" s="100"/>
      <c r="C1" s="100"/>
      <c r="D1" s="100"/>
      <c r="E1" s="100"/>
      <c r="F1" s="100"/>
      <c r="G1" s="71"/>
      <c r="H1" s="71"/>
      <c r="I1" s="71"/>
      <c r="J1" s="71"/>
      <c r="K1" s="71"/>
      <c r="L1" s="71"/>
      <c r="M1" s="71"/>
      <c r="N1" s="71"/>
    </row>
    <row r="2" spans="1:14" ht="20.399999999999999">
      <c r="A2" s="100" t="s">
        <v>63</v>
      </c>
      <c r="B2" s="100"/>
      <c r="C2" s="100"/>
      <c r="D2" s="100"/>
      <c r="E2" s="100"/>
      <c r="F2" s="100"/>
      <c r="G2" s="71"/>
      <c r="H2" s="71"/>
      <c r="I2" s="71"/>
      <c r="J2" s="71"/>
      <c r="K2" s="71"/>
      <c r="L2" s="71"/>
      <c r="M2" s="71"/>
      <c r="N2" s="71"/>
    </row>
    <row r="3" spans="1:14" ht="20.399999999999999">
      <c r="A3" s="100" t="s">
        <v>117</v>
      </c>
      <c r="B3" s="100"/>
      <c r="C3" s="100"/>
      <c r="D3" s="100"/>
      <c r="E3" s="100"/>
      <c r="F3" s="100"/>
      <c r="G3" s="71"/>
      <c r="H3" s="71"/>
      <c r="I3" s="71"/>
      <c r="J3" s="71"/>
      <c r="K3" s="71"/>
      <c r="L3" s="71"/>
      <c r="M3" s="71"/>
      <c r="N3" s="71"/>
    </row>
    <row r="4" spans="1:14" ht="25.2">
      <c r="A4" s="101" t="s">
        <v>110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6.8" thickBot="1">
      <c r="B5" s="3"/>
      <c r="C5" s="3"/>
      <c r="D5" s="3"/>
      <c r="E5" s="3"/>
      <c r="F5" s="3"/>
    </row>
    <row r="6" spans="1:14" ht="18.75" customHeight="1" thickBot="1">
      <c r="A6" s="11"/>
      <c r="B6" s="46" t="s">
        <v>191</v>
      </c>
      <c r="C6" s="92" t="s">
        <v>10</v>
      </c>
      <c r="D6" s="92"/>
      <c r="E6" s="91" t="s">
        <v>118</v>
      </c>
      <c r="F6" s="91"/>
    </row>
    <row r="7" spans="1:14" ht="24" customHeight="1">
      <c r="A7" s="93" t="s">
        <v>11</v>
      </c>
      <c r="B7" s="95" t="s">
        <v>6</v>
      </c>
      <c r="C7" s="113" t="s">
        <v>41</v>
      </c>
      <c r="D7" s="113" t="s">
        <v>107</v>
      </c>
      <c r="E7" s="99" t="s">
        <v>6</v>
      </c>
      <c r="F7" s="97" t="s">
        <v>25</v>
      </c>
    </row>
    <row r="8" spans="1:14" ht="29.25" customHeight="1" thickBot="1">
      <c r="A8" s="94"/>
      <c r="B8" s="96"/>
      <c r="C8" s="114"/>
      <c r="D8" s="114"/>
      <c r="E8" s="96"/>
      <c r="F8" s="94"/>
    </row>
    <row r="9" spans="1:14">
      <c r="A9" s="66" t="s">
        <v>146</v>
      </c>
      <c r="B9" s="66">
        <v>205740509938</v>
      </c>
      <c r="C9" s="66">
        <v>2966463775888</v>
      </c>
      <c r="D9" s="66">
        <v>3052268595002</v>
      </c>
      <c r="E9" s="66">
        <f>B9+C9-D9</f>
        <v>119935690824</v>
      </c>
      <c r="F9" s="67">
        <v>7.6888541225949962E-4</v>
      </c>
    </row>
    <row r="10" spans="1:14">
      <c r="A10" s="66" t="s">
        <v>148</v>
      </c>
      <c r="B10" s="66">
        <v>29386636</v>
      </c>
      <c r="C10" s="66">
        <v>116264</v>
      </c>
      <c r="D10" s="66">
        <v>0</v>
      </c>
      <c r="E10" s="66">
        <f t="shared" ref="E10:E12" si="0">B10+C10-D10</f>
        <v>29502900</v>
      </c>
      <c r="F10" s="67">
        <v>1.8886650362596036E-7</v>
      </c>
    </row>
    <row r="11" spans="1:14">
      <c r="A11" s="66" t="s">
        <v>150</v>
      </c>
      <c r="B11" s="66">
        <v>17161889617</v>
      </c>
      <c r="C11" s="66">
        <v>1000068177127</v>
      </c>
      <c r="D11" s="66">
        <v>1000005341588</v>
      </c>
      <c r="E11" s="66">
        <f t="shared" si="0"/>
        <v>17224725156</v>
      </c>
      <c r="F11" s="67">
        <v>1.1026623200200131E-4</v>
      </c>
    </row>
    <row r="12" spans="1:14">
      <c r="A12" s="66" t="s">
        <v>151</v>
      </c>
      <c r="B12" s="66">
        <v>64654353241</v>
      </c>
      <c r="C12" s="66">
        <v>40549176254</v>
      </c>
      <c r="D12" s="66">
        <v>100395059425</v>
      </c>
      <c r="E12" s="66">
        <f t="shared" si="0"/>
        <v>4808470070</v>
      </c>
      <c r="F12" s="67">
        <v>3.0782022442233711E-5</v>
      </c>
    </row>
    <row r="13" spans="1:14" ht="16.8" thickBot="1">
      <c r="A13" s="66" t="s">
        <v>2</v>
      </c>
      <c r="B13" s="68">
        <f>SUM(B9:B12)</f>
        <v>287586139432</v>
      </c>
      <c r="C13" s="68">
        <f>SUM(C9:C12)</f>
        <v>4007081245533</v>
      </c>
      <c r="D13" s="68">
        <f>SUM(D9:D12)</f>
        <v>4152668996015</v>
      </c>
      <c r="E13" s="68">
        <f>SUM(E9:E12)</f>
        <v>141998388950</v>
      </c>
      <c r="F13" s="70">
        <f>SUM(F9:F12)</f>
        <v>9.1012253320736061E-4</v>
      </c>
    </row>
    <row r="14" spans="1:14" ht="16.8" thickTop="1"/>
    <row r="18" spans="5:5">
      <c r="E18" s="81"/>
    </row>
    <row r="19" spans="5:5">
      <c r="E19" s="81"/>
    </row>
    <row r="20" spans="5:5">
      <c r="E20" s="81"/>
    </row>
  </sheetData>
  <mergeCells count="12">
    <mergeCell ref="A3:F3"/>
    <mergeCell ref="A2:F2"/>
    <mergeCell ref="A1:F1"/>
    <mergeCell ref="F7:F8"/>
    <mergeCell ref="A4:N4"/>
    <mergeCell ref="E6:F6"/>
    <mergeCell ref="E7:E8"/>
    <mergeCell ref="A7:A8"/>
    <mergeCell ref="B7:B8"/>
    <mergeCell ref="C6:D6"/>
    <mergeCell ref="C7:C8"/>
    <mergeCell ref="D7:D8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"/>
  <sheetViews>
    <sheetView rightToLeft="1" zoomScale="130" zoomScaleNormal="130" zoomScaleSheetLayoutView="100" workbookViewId="0">
      <selection activeCell="A15" sqref="A15"/>
    </sheetView>
  </sheetViews>
  <sheetFormatPr defaultRowHeight="14.4"/>
  <cols>
    <col min="1" max="1" width="60.109375" style="26" customWidth="1"/>
    <col min="3" max="3" width="24.5546875" customWidth="1"/>
    <col min="4" max="4" width="14.5546875" bestFit="1" customWidth="1"/>
    <col min="5" max="5" width="15.109375" bestFit="1" customWidth="1"/>
  </cols>
  <sheetData>
    <row r="1" spans="1:19" ht="20.399999999999999">
      <c r="A1" s="115" t="s">
        <v>116</v>
      </c>
      <c r="B1" s="115"/>
      <c r="C1" s="115"/>
      <c r="D1" s="115"/>
      <c r="E1" s="115"/>
    </row>
    <row r="2" spans="1:19" ht="20.399999999999999">
      <c r="A2" s="115" t="s">
        <v>69</v>
      </c>
      <c r="B2" s="115"/>
      <c r="C2" s="115"/>
      <c r="D2" s="115"/>
      <c r="E2" s="115"/>
    </row>
    <row r="3" spans="1:19" ht="20.399999999999999">
      <c r="A3" s="115" t="s">
        <v>117</v>
      </c>
      <c r="B3" s="115"/>
      <c r="C3" s="115"/>
      <c r="D3" s="115"/>
      <c r="E3" s="115"/>
    </row>
    <row r="4" spans="1:19" ht="25.2">
      <c r="A4" s="101" t="s">
        <v>31</v>
      </c>
      <c r="B4" s="101"/>
      <c r="C4" s="101"/>
      <c r="D4" s="101"/>
      <c r="E4" s="10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7.399999999999999" thickBot="1">
      <c r="A5" s="29" t="s">
        <v>42</v>
      </c>
      <c r="B5" s="27" t="s">
        <v>43</v>
      </c>
      <c r="C5" s="27" t="s">
        <v>6</v>
      </c>
      <c r="D5" s="27" t="s">
        <v>20</v>
      </c>
      <c r="E5" s="27" t="s">
        <v>71</v>
      </c>
    </row>
    <row r="6" spans="1:19" s="9" customFormat="1" ht="20.399999999999999">
      <c r="A6" s="30" t="s">
        <v>58</v>
      </c>
      <c r="B6" s="33" t="s">
        <v>65</v>
      </c>
      <c r="C6" s="66">
        <f>'درآمد سرمایه گذاری در سهام '!J49</f>
        <v>4609834809943</v>
      </c>
      <c r="D6" s="67">
        <f t="shared" ref="D6:D12" si="0">C6/41525343346711</f>
        <v>0.11101256337494246</v>
      </c>
      <c r="E6" s="67">
        <f t="shared" ref="E6:E12" si="1">C6/156210336050001</f>
        <v>2.9510433986054858E-2</v>
      </c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s="9" customFormat="1" ht="20.399999999999999">
      <c r="A7" s="30" t="s">
        <v>79</v>
      </c>
      <c r="B7" s="33" t="s">
        <v>66</v>
      </c>
      <c r="C7" s="66">
        <f>'درآمد سرمایه گذاری در صندوق'!J35</f>
        <v>30478931394590</v>
      </c>
      <c r="D7" s="67">
        <f t="shared" si="0"/>
        <v>0.73398385029859292</v>
      </c>
      <c r="E7" s="67">
        <f t="shared" si="1"/>
        <v>0.19511469064911346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1:19" s="9" customFormat="1" ht="20.399999999999999">
      <c r="A8" s="30" t="s">
        <v>59</v>
      </c>
      <c r="B8" s="33" t="s">
        <v>67</v>
      </c>
      <c r="C8" s="66">
        <f>'درآمد سرمایه گذاری در اوراق بها'!K44</f>
        <v>72046425561</v>
      </c>
      <c r="D8" s="67">
        <f t="shared" si="0"/>
        <v>1.734998912819499E-3</v>
      </c>
      <c r="E8" s="67">
        <f t="shared" si="1"/>
        <v>4.6121420248362329E-4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19" s="9" customFormat="1" ht="20.399999999999999">
      <c r="A9" s="30" t="s">
        <v>111</v>
      </c>
      <c r="B9" s="33" t="s">
        <v>68</v>
      </c>
      <c r="C9" s="66">
        <f>'درآمد سرمایه گذاری در گواهی سپر'!K12</f>
        <v>6628486235830</v>
      </c>
      <c r="D9" s="67">
        <f t="shared" si="0"/>
        <v>0.15962507956854755</v>
      </c>
      <c r="E9" s="67">
        <f t="shared" si="1"/>
        <v>4.2433083517010702E-2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spans="1:19" s="9" customFormat="1" ht="20.399999999999999">
      <c r="A10" s="30" t="s">
        <v>60</v>
      </c>
      <c r="B10" s="33" t="s">
        <v>80</v>
      </c>
      <c r="C10" s="66">
        <f>'درآمد سپرده بانکی'!D12</f>
        <v>6457740013</v>
      </c>
      <c r="D10" s="67">
        <f t="shared" si="0"/>
        <v>1.5551322379400587E-4</v>
      </c>
      <c r="E10" s="67">
        <f t="shared" si="1"/>
        <v>4.1340030220106285E-5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19" s="9" customFormat="1" ht="20.399999999999999">
      <c r="A11" s="30" t="s">
        <v>99</v>
      </c>
      <c r="B11" s="33" t="s">
        <v>100</v>
      </c>
      <c r="C11" s="66">
        <f>'درآمد بازارگردانی'!C9</f>
        <v>45043833566</v>
      </c>
      <c r="D11" s="67">
        <f t="shared" si="0"/>
        <v>1.0847311529711332E-3</v>
      </c>
      <c r="E11" s="67">
        <f t="shared" si="1"/>
        <v>2.8835373320995882E-4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</row>
    <row r="12" spans="1:19" s="9" customFormat="1" ht="20.399999999999999">
      <c r="A12" s="30" t="s">
        <v>101</v>
      </c>
      <c r="B12" s="33" t="s">
        <v>102</v>
      </c>
      <c r="C12" s="66">
        <f>'درآمد سرمایه گذاری مشتقه '!J63</f>
        <v>-315457092792</v>
      </c>
      <c r="D12" s="67">
        <f t="shared" si="0"/>
        <v>-7.5967365316676107E-3</v>
      </c>
      <c r="E12" s="67">
        <f t="shared" si="1"/>
        <v>-2.0194380267578842E-3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9" s="9" customFormat="1" ht="17.399999999999999" thickBot="1">
      <c r="A13" s="78" t="s">
        <v>2</v>
      </c>
      <c r="C13" s="68">
        <f>SUM(C6:C12)</f>
        <v>41525343346711</v>
      </c>
      <c r="D13" s="70">
        <f>SUM(D6:D12)</f>
        <v>1</v>
      </c>
      <c r="E13" s="70">
        <f>SUM(E6:E12)</f>
        <v>0.26582967809133484</v>
      </c>
    </row>
    <row r="14" spans="1:19" s="9" customFormat="1" ht="17.399999999999999" thickTop="1">
      <c r="A14" s="83"/>
    </row>
    <row r="15" spans="1:19" s="9" customFormat="1" ht="16.8">
      <c r="A15" s="83"/>
      <c r="C15" s="84"/>
    </row>
    <row r="16" spans="1:19" s="9" customFormat="1" ht="16.8">
      <c r="A16" s="83"/>
    </row>
    <row r="17" spans="1:1" s="9" customFormat="1" ht="16.8">
      <c r="A17" s="83"/>
    </row>
    <row r="18" spans="1:1" s="9" customFormat="1" ht="16.8">
      <c r="A18" s="83"/>
    </row>
    <row r="19" spans="1:1" s="9" customFormat="1" ht="16.8">
      <c r="A19" s="83"/>
    </row>
  </sheetData>
  <mergeCells count="4">
    <mergeCell ref="A4:E4"/>
    <mergeCell ref="A3:E3"/>
    <mergeCell ref="A2:E2"/>
    <mergeCell ref="A1:E1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0"/>
  <sheetViews>
    <sheetView rightToLeft="1" zoomScaleNormal="100" zoomScaleSheetLayoutView="110" workbookViewId="0">
      <selection activeCell="I13" sqref="I13"/>
    </sheetView>
  </sheetViews>
  <sheetFormatPr defaultColWidth="9.109375" defaultRowHeight="16.2"/>
  <cols>
    <col min="1" max="1" width="17.88671875" style="5" customWidth="1"/>
    <col min="2" max="2" width="19.88671875" style="5" customWidth="1"/>
    <col min="3" max="3" width="18.33203125" style="5" customWidth="1"/>
    <col min="4" max="4" width="19" style="5" customWidth="1"/>
    <col min="5" max="5" width="17.44140625" style="5" customWidth="1"/>
    <col min="6" max="6" width="13" style="5" customWidth="1"/>
    <col min="7" max="7" width="19" style="5" customWidth="1"/>
    <col min="8" max="8" width="17.5546875" style="5" customWidth="1"/>
    <col min="9" max="9" width="18.109375" style="5" customWidth="1"/>
    <col min="10" max="10" width="22.5546875" style="5" customWidth="1"/>
    <col min="11" max="11" width="10.5546875" style="5" customWidth="1"/>
    <col min="12" max="16384" width="9.109375" style="5"/>
  </cols>
  <sheetData>
    <row r="1" spans="1:11" ht="20.399999999999999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20.399999999999999">
      <c r="A2" s="100" t="s">
        <v>69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20.399999999999999">
      <c r="A3" s="100" t="s">
        <v>117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5" spans="1:11" ht="25.2">
      <c r="A5" s="101" t="s">
        <v>32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19.5" customHeight="1" thickBot="1">
      <c r="A6" s="3"/>
      <c r="B6" s="116" t="s">
        <v>98</v>
      </c>
      <c r="C6" s="116"/>
      <c r="D6" s="116"/>
      <c r="E6" s="116"/>
      <c r="F6" s="116"/>
      <c r="G6" s="116" t="s">
        <v>118</v>
      </c>
      <c r="H6" s="116"/>
      <c r="I6" s="116"/>
      <c r="J6" s="116"/>
      <c r="K6" s="116"/>
    </row>
    <row r="7" spans="1:11" ht="19.5" customHeight="1">
      <c r="A7" s="117" t="s">
        <v>28</v>
      </c>
      <c r="B7" s="119" t="s">
        <v>12</v>
      </c>
      <c r="C7" s="119" t="s">
        <v>13</v>
      </c>
      <c r="D7" s="119" t="s">
        <v>14</v>
      </c>
      <c r="E7" s="119" t="s">
        <v>2</v>
      </c>
      <c r="F7" s="119"/>
      <c r="G7" s="119" t="s">
        <v>12</v>
      </c>
      <c r="H7" s="119" t="s">
        <v>13</v>
      </c>
      <c r="I7" s="119" t="s">
        <v>14</v>
      </c>
      <c r="J7" s="119" t="s">
        <v>2</v>
      </c>
      <c r="K7" s="119"/>
    </row>
    <row r="8" spans="1:11" ht="18.75" customHeight="1" thickBot="1">
      <c r="A8" s="117"/>
      <c r="B8" s="120"/>
      <c r="C8" s="120"/>
      <c r="D8" s="120"/>
      <c r="E8" s="116"/>
      <c r="F8" s="116"/>
      <c r="G8" s="120"/>
      <c r="H8" s="120"/>
      <c r="I8" s="120"/>
      <c r="J8" s="116"/>
      <c r="K8" s="116"/>
    </row>
    <row r="9" spans="1:11" ht="28.2" customHeight="1" thickBot="1">
      <c r="A9" s="118"/>
      <c r="B9" s="39"/>
      <c r="C9" s="39"/>
      <c r="D9" s="39"/>
      <c r="E9" s="6" t="s">
        <v>6</v>
      </c>
      <c r="F9" s="6" t="s">
        <v>15</v>
      </c>
      <c r="G9" s="39"/>
      <c r="H9" s="39"/>
      <c r="I9" s="39"/>
      <c r="J9" s="6" t="s">
        <v>6</v>
      </c>
      <c r="K9" s="6" t="s">
        <v>15</v>
      </c>
    </row>
    <row r="10" spans="1:11">
      <c r="A10" s="66" t="s">
        <v>123</v>
      </c>
      <c r="B10" s="66">
        <v>0</v>
      </c>
      <c r="C10" s="66">
        <v>-31186591</v>
      </c>
      <c r="D10" s="66">
        <v>0</v>
      </c>
      <c r="E10" s="66">
        <v>-31186591</v>
      </c>
      <c r="F10" s="67">
        <v>1.9961023133406917E-5</v>
      </c>
      <c r="G10" s="66">
        <v>0</v>
      </c>
      <c r="H10" s="66">
        <v>-10358925338</v>
      </c>
      <c r="I10" s="66">
        <v>0</v>
      </c>
      <c r="J10" s="66">
        <v>-10358925338</v>
      </c>
      <c r="K10" s="67">
        <v>-2.4946031755858979E-4</v>
      </c>
    </row>
    <row r="11" spans="1:11">
      <c r="A11" s="66" t="s">
        <v>124</v>
      </c>
      <c r="B11" s="66">
        <v>0</v>
      </c>
      <c r="C11" s="66">
        <v>-20444259</v>
      </c>
      <c r="D11" s="66">
        <v>0</v>
      </c>
      <c r="E11" s="66">
        <v>-20444259</v>
      </c>
      <c r="F11" s="67">
        <v>1.3085377842174624E-5</v>
      </c>
      <c r="G11" s="66">
        <v>0</v>
      </c>
      <c r="H11" s="66">
        <v>-23688870018</v>
      </c>
      <c r="I11" s="66">
        <v>24059703034</v>
      </c>
      <c r="J11" s="66">
        <v>370833016</v>
      </c>
      <c r="K11" s="67">
        <v>8.9302817535733084E-6</v>
      </c>
    </row>
    <row r="12" spans="1:11">
      <c r="A12" s="66" t="s">
        <v>125</v>
      </c>
      <c r="B12" s="66">
        <v>0</v>
      </c>
      <c r="C12" s="66">
        <v>-505251888</v>
      </c>
      <c r="D12" s="66">
        <v>0</v>
      </c>
      <c r="E12" s="66">
        <v>-505251888</v>
      </c>
      <c r="F12" s="67">
        <v>3.2338720909141753E-4</v>
      </c>
      <c r="G12" s="66">
        <v>0</v>
      </c>
      <c r="H12" s="66">
        <v>-401973203499</v>
      </c>
      <c r="I12" s="66">
        <v>93911947892</v>
      </c>
      <c r="J12" s="66">
        <v>-308061255607</v>
      </c>
      <c r="K12" s="67">
        <v>-7.418632352654584E-3</v>
      </c>
    </row>
    <row r="13" spans="1:11">
      <c r="A13" s="66" t="s">
        <v>126</v>
      </c>
      <c r="B13" s="66">
        <v>0</v>
      </c>
      <c r="C13" s="66">
        <v>1646143</v>
      </c>
      <c r="D13" s="66">
        <v>0</v>
      </c>
      <c r="E13" s="66">
        <v>1646143</v>
      </c>
      <c r="F13" s="67">
        <v>-1.0536162321779851E-6</v>
      </c>
      <c r="G13" s="66">
        <v>0</v>
      </c>
      <c r="H13" s="66">
        <v>-1328322669</v>
      </c>
      <c r="I13" s="66">
        <v>1074561476</v>
      </c>
      <c r="J13" s="66">
        <v>-253761193</v>
      </c>
      <c r="K13" s="67">
        <v>-6.1109956606800475E-6</v>
      </c>
    </row>
    <row r="14" spans="1:11">
      <c r="A14" s="66" t="s">
        <v>127</v>
      </c>
      <c r="B14" s="66">
        <v>0</v>
      </c>
      <c r="C14" s="66">
        <v>0</v>
      </c>
      <c r="D14" s="66">
        <v>0</v>
      </c>
      <c r="E14" s="66">
        <v>0</v>
      </c>
      <c r="F14" s="67">
        <v>0</v>
      </c>
      <c r="G14" s="66">
        <v>0</v>
      </c>
      <c r="H14" s="66">
        <v>0</v>
      </c>
      <c r="I14" s="66">
        <v>34735159796</v>
      </c>
      <c r="J14" s="66">
        <v>34735159796</v>
      </c>
      <c r="K14" s="67">
        <v>8.3648097755587101E-4</v>
      </c>
    </row>
    <row r="15" spans="1:11">
      <c r="A15" s="66" t="s">
        <v>128</v>
      </c>
      <c r="B15" s="66">
        <v>0</v>
      </c>
      <c r="C15" s="66">
        <v>0</v>
      </c>
      <c r="D15" s="66">
        <v>0</v>
      </c>
      <c r="E15" s="66">
        <v>0</v>
      </c>
      <c r="F15" s="67">
        <v>0</v>
      </c>
      <c r="G15" s="66">
        <v>0</v>
      </c>
      <c r="H15" s="66">
        <v>-7709733603</v>
      </c>
      <c r="I15" s="66">
        <v>0</v>
      </c>
      <c r="J15" s="66">
        <v>-7709733603</v>
      </c>
      <c r="K15" s="67">
        <v>-1.8566333187491023E-4</v>
      </c>
    </row>
    <row r="16" spans="1:11">
      <c r="A16" s="66" t="s">
        <v>129</v>
      </c>
      <c r="B16" s="66">
        <v>0</v>
      </c>
      <c r="C16" s="66">
        <v>0</v>
      </c>
      <c r="D16" s="66">
        <v>0</v>
      </c>
      <c r="E16" s="66">
        <v>0</v>
      </c>
      <c r="F16" s="67">
        <v>0</v>
      </c>
      <c r="G16" s="66">
        <v>0</v>
      </c>
      <c r="H16" s="66">
        <v>-24391280852</v>
      </c>
      <c r="I16" s="66">
        <v>26423781247</v>
      </c>
      <c r="J16" s="66">
        <v>2032500395</v>
      </c>
      <c r="K16" s="67">
        <v>4.8946022625987112E-5</v>
      </c>
    </row>
    <row r="17" spans="1:11">
      <c r="A17" s="66" t="s">
        <v>130</v>
      </c>
      <c r="B17" s="66">
        <v>0</v>
      </c>
      <c r="C17" s="66">
        <v>0</v>
      </c>
      <c r="D17" s="66">
        <v>0</v>
      </c>
      <c r="E17" s="66">
        <v>0</v>
      </c>
      <c r="F17" s="67">
        <v>0</v>
      </c>
      <c r="G17" s="66">
        <v>0</v>
      </c>
      <c r="H17" s="66">
        <v>0</v>
      </c>
      <c r="I17" s="66">
        <v>15651374251</v>
      </c>
      <c r="J17" s="66">
        <v>15651374251</v>
      </c>
      <c r="K17" s="67">
        <v>3.7691137482767282E-4</v>
      </c>
    </row>
    <row r="18" spans="1:11">
      <c r="A18" s="66" t="s">
        <v>131</v>
      </c>
      <c r="B18" s="66">
        <v>0</v>
      </c>
      <c r="C18" s="66">
        <v>0</v>
      </c>
      <c r="D18" s="66">
        <v>0</v>
      </c>
      <c r="E18" s="66">
        <v>0</v>
      </c>
      <c r="F18" s="67">
        <v>0</v>
      </c>
      <c r="G18" s="66">
        <v>0</v>
      </c>
      <c r="H18" s="66">
        <v>914855807952</v>
      </c>
      <c r="I18" s="66">
        <v>1142221724</v>
      </c>
      <c r="J18" s="66">
        <v>915998029676</v>
      </c>
      <c r="K18" s="67">
        <v>2.2058770761459612E-2</v>
      </c>
    </row>
    <row r="19" spans="1:11">
      <c r="A19" s="66" t="s">
        <v>132</v>
      </c>
      <c r="B19" s="66">
        <v>0</v>
      </c>
      <c r="C19" s="66">
        <v>0</v>
      </c>
      <c r="D19" s="66">
        <v>0</v>
      </c>
      <c r="E19" s="66">
        <v>0</v>
      </c>
      <c r="F19" s="67">
        <v>0</v>
      </c>
      <c r="G19" s="66">
        <v>0</v>
      </c>
      <c r="H19" s="66">
        <v>231381152522</v>
      </c>
      <c r="I19" s="66">
        <v>67021900</v>
      </c>
      <c r="J19" s="66">
        <v>231448174422</v>
      </c>
      <c r="K19" s="67">
        <v>5.5736607037671073E-3</v>
      </c>
    </row>
    <row r="20" spans="1:11">
      <c r="A20" s="66" t="s">
        <v>133</v>
      </c>
      <c r="B20" s="66">
        <v>0</v>
      </c>
      <c r="C20" s="66">
        <v>0</v>
      </c>
      <c r="D20" s="66">
        <v>0</v>
      </c>
      <c r="E20" s="66">
        <v>0</v>
      </c>
      <c r="F20" s="67">
        <v>0</v>
      </c>
      <c r="G20" s="66">
        <v>0</v>
      </c>
      <c r="H20" s="66">
        <v>-66598568344</v>
      </c>
      <c r="I20" s="66">
        <v>19371170373</v>
      </c>
      <c r="J20" s="66">
        <v>-47227397971</v>
      </c>
      <c r="K20" s="67">
        <v>-1.1373150506349908E-3</v>
      </c>
    </row>
    <row r="21" spans="1:11">
      <c r="A21" s="66" t="s">
        <v>134</v>
      </c>
      <c r="B21" s="66">
        <v>0</v>
      </c>
      <c r="C21" s="66">
        <v>0</v>
      </c>
      <c r="D21" s="66">
        <v>0</v>
      </c>
      <c r="E21" s="66">
        <v>0</v>
      </c>
      <c r="F21" s="67">
        <v>0</v>
      </c>
      <c r="G21" s="66">
        <v>0</v>
      </c>
      <c r="H21" s="66">
        <v>-2271335769</v>
      </c>
      <c r="I21" s="66">
        <v>336053406733</v>
      </c>
      <c r="J21" s="66">
        <v>333782070964</v>
      </c>
      <c r="K21" s="67">
        <v>8.0380327786124632E-3</v>
      </c>
    </row>
    <row r="22" spans="1:11">
      <c r="A22" s="66" t="s">
        <v>135</v>
      </c>
      <c r="B22" s="66">
        <v>0</v>
      </c>
      <c r="C22" s="66">
        <v>0</v>
      </c>
      <c r="D22" s="66">
        <v>0</v>
      </c>
      <c r="E22" s="66">
        <v>0</v>
      </c>
      <c r="F22" s="67">
        <v>0</v>
      </c>
      <c r="G22" s="66">
        <v>0</v>
      </c>
      <c r="H22" s="66">
        <v>1145793783600</v>
      </c>
      <c r="I22" s="66">
        <v>441650186622</v>
      </c>
      <c r="J22" s="66">
        <v>1587443970222</v>
      </c>
      <c r="K22" s="67">
        <v>3.8228316547989069E-2</v>
      </c>
    </row>
    <row r="23" spans="1:11">
      <c r="A23" s="66" t="s">
        <v>136</v>
      </c>
      <c r="B23" s="66">
        <v>0</v>
      </c>
      <c r="C23" s="66">
        <v>0</v>
      </c>
      <c r="D23" s="66">
        <v>0</v>
      </c>
      <c r="E23" s="66">
        <v>0</v>
      </c>
      <c r="F23" s="67">
        <v>0</v>
      </c>
      <c r="G23" s="66">
        <v>0</v>
      </c>
      <c r="H23" s="66">
        <v>18772311482</v>
      </c>
      <c r="I23" s="66">
        <v>0</v>
      </c>
      <c r="J23" s="66">
        <v>18772311482</v>
      </c>
      <c r="K23" s="67">
        <v>4.5206878424249931E-4</v>
      </c>
    </row>
    <row r="24" spans="1:11">
      <c r="A24" s="66" t="s">
        <v>137</v>
      </c>
      <c r="B24" s="66">
        <v>0</v>
      </c>
      <c r="C24" s="66">
        <v>0</v>
      </c>
      <c r="D24" s="66">
        <v>0</v>
      </c>
      <c r="E24" s="66">
        <v>0</v>
      </c>
      <c r="F24" s="67">
        <v>0</v>
      </c>
      <c r="G24" s="66">
        <v>0</v>
      </c>
      <c r="H24" s="66">
        <v>0</v>
      </c>
      <c r="I24" s="66">
        <v>554857202489</v>
      </c>
      <c r="J24" s="66">
        <v>554857202489</v>
      </c>
      <c r="K24" s="67">
        <v>1.3361893190293085E-2</v>
      </c>
    </row>
    <row r="25" spans="1:11">
      <c r="A25" s="66" t="s">
        <v>138</v>
      </c>
      <c r="B25" s="66">
        <v>0</v>
      </c>
      <c r="C25" s="66">
        <v>0</v>
      </c>
      <c r="D25" s="66">
        <v>0</v>
      </c>
      <c r="E25" s="66">
        <v>0</v>
      </c>
      <c r="F25" s="67">
        <v>0</v>
      </c>
      <c r="G25" s="66">
        <v>0</v>
      </c>
      <c r="H25" s="66">
        <v>-909648464665</v>
      </c>
      <c r="I25" s="66">
        <v>500722209249</v>
      </c>
      <c r="J25" s="66">
        <v>-408926255416</v>
      </c>
      <c r="K25" s="67">
        <v>-9.8476309274969278E-3</v>
      </c>
    </row>
    <row r="26" spans="1:11">
      <c r="A26" s="66" t="s">
        <v>139</v>
      </c>
      <c r="B26" s="66">
        <v>0</v>
      </c>
      <c r="C26" s="66">
        <v>0</v>
      </c>
      <c r="D26" s="66">
        <v>0</v>
      </c>
      <c r="E26" s="66">
        <v>0</v>
      </c>
      <c r="F26" s="67">
        <v>0</v>
      </c>
      <c r="G26" s="66">
        <v>0</v>
      </c>
      <c r="H26" s="66">
        <v>-13628570087</v>
      </c>
      <c r="I26" s="66">
        <v>26513371726</v>
      </c>
      <c r="J26" s="66">
        <v>12884801639</v>
      </c>
      <c r="K26" s="67">
        <v>3.1028766051179529E-4</v>
      </c>
    </row>
    <row r="27" spans="1:11">
      <c r="A27" s="66" t="s">
        <v>140</v>
      </c>
      <c r="B27" s="66">
        <v>0</v>
      </c>
      <c r="C27" s="66">
        <v>0</v>
      </c>
      <c r="D27" s="66">
        <v>0</v>
      </c>
      <c r="E27" s="66">
        <v>0</v>
      </c>
      <c r="F27" s="67">
        <v>0</v>
      </c>
      <c r="G27" s="66">
        <v>0</v>
      </c>
      <c r="H27" s="66">
        <v>117150704889</v>
      </c>
      <c r="I27" s="66">
        <v>69349222237</v>
      </c>
      <c r="J27" s="66">
        <v>186499927126</v>
      </c>
      <c r="K27" s="67">
        <v>4.4912314286926101E-3</v>
      </c>
    </row>
    <row r="28" spans="1:11">
      <c r="A28" s="66" t="s">
        <v>141</v>
      </c>
      <c r="B28" s="66">
        <v>0</v>
      </c>
      <c r="C28" s="66">
        <v>0</v>
      </c>
      <c r="D28" s="66">
        <v>0</v>
      </c>
      <c r="E28" s="66">
        <v>0</v>
      </c>
      <c r="F28" s="67">
        <v>0</v>
      </c>
      <c r="G28" s="66">
        <v>0</v>
      </c>
      <c r="H28" s="66">
        <v>83805994867</v>
      </c>
      <c r="I28" s="66">
        <v>19134118647</v>
      </c>
      <c r="J28" s="66">
        <v>102940113514</v>
      </c>
      <c r="K28" s="67">
        <v>2.4789707975323302E-3</v>
      </c>
    </row>
    <row r="29" spans="1:11">
      <c r="A29" s="66" t="s">
        <v>142</v>
      </c>
      <c r="B29" s="66">
        <v>0</v>
      </c>
      <c r="C29" s="66">
        <v>0</v>
      </c>
      <c r="D29" s="66">
        <v>0</v>
      </c>
      <c r="E29" s="66">
        <v>0</v>
      </c>
      <c r="F29" s="67">
        <v>0</v>
      </c>
      <c r="G29" s="66">
        <v>0</v>
      </c>
      <c r="H29" s="66">
        <v>-345699066381</v>
      </c>
      <c r="I29" s="66">
        <v>0</v>
      </c>
      <c r="J29" s="66">
        <v>-345699066381</v>
      </c>
      <c r="K29" s="67">
        <v>-8.3250140400917601E-3</v>
      </c>
    </row>
    <row r="30" spans="1:11">
      <c r="A30" s="66" t="s">
        <v>143</v>
      </c>
      <c r="B30" s="66">
        <v>0</v>
      </c>
      <c r="C30" s="66">
        <v>0</v>
      </c>
      <c r="D30" s="66">
        <v>0</v>
      </c>
      <c r="E30" s="66">
        <v>0</v>
      </c>
      <c r="F30" s="67">
        <v>0</v>
      </c>
      <c r="G30" s="66">
        <v>0</v>
      </c>
      <c r="H30" s="66">
        <v>552840351454</v>
      </c>
      <c r="I30" s="66">
        <v>742969456074</v>
      </c>
      <c r="J30" s="66">
        <v>1295809807528</v>
      </c>
      <c r="K30" s="67">
        <v>3.1205276178183226E-2</v>
      </c>
    </row>
    <row r="31" spans="1:11">
      <c r="A31" s="66" t="s">
        <v>144</v>
      </c>
      <c r="B31" s="66">
        <v>0</v>
      </c>
      <c r="C31" s="66">
        <v>0</v>
      </c>
      <c r="D31" s="66">
        <v>0</v>
      </c>
      <c r="E31" s="66">
        <v>0</v>
      </c>
      <c r="F31" s="67">
        <v>0</v>
      </c>
      <c r="G31" s="66">
        <v>0</v>
      </c>
      <c r="H31" s="66">
        <v>-17353559664</v>
      </c>
      <c r="I31" s="66">
        <v>0</v>
      </c>
      <c r="J31" s="66">
        <v>-17353559664</v>
      </c>
      <c r="K31" s="67">
        <v>-4.1790285799947474E-4</v>
      </c>
    </row>
    <row r="32" spans="1:11">
      <c r="A32" s="66" t="s">
        <v>145</v>
      </c>
      <c r="B32" s="66">
        <v>0</v>
      </c>
      <c r="C32" s="66">
        <v>0</v>
      </c>
      <c r="D32" s="66">
        <v>0</v>
      </c>
      <c r="E32" s="66">
        <v>0</v>
      </c>
      <c r="F32" s="67">
        <v>0</v>
      </c>
      <c r="G32" s="66">
        <v>0</v>
      </c>
      <c r="H32" s="66">
        <v>0</v>
      </c>
      <c r="I32" s="66">
        <v>59946525922</v>
      </c>
      <c r="J32" s="66">
        <v>59946525922</v>
      </c>
      <c r="K32" s="67">
        <v>1.4436130105291E-3</v>
      </c>
    </row>
    <row r="33" spans="1:11">
      <c r="A33" s="66" t="s">
        <v>147</v>
      </c>
      <c r="B33" s="66">
        <v>0</v>
      </c>
      <c r="C33" s="66">
        <v>0</v>
      </c>
      <c r="D33" s="66">
        <v>0</v>
      </c>
      <c r="E33" s="66">
        <v>0</v>
      </c>
      <c r="F33" s="67">
        <v>0</v>
      </c>
      <c r="G33" s="66">
        <v>0</v>
      </c>
      <c r="H33" s="66">
        <v>0</v>
      </c>
      <c r="I33" s="66">
        <v>-12537291565</v>
      </c>
      <c r="J33" s="66">
        <v>-12537291565</v>
      </c>
      <c r="K33" s="67">
        <v>-3.0191903436706951E-4</v>
      </c>
    </row>
    <row r="34" spans="1:11">
      <c r="A34" s="66" t="s">
        <v>149</v>
      </c>
      <c r="B34" s="66">
        <v>0</v>
      </c>
      <c r="C34" s="66">
        <v>0</v>
      </c>
      <c r="D34" s="66">
        <v>0</v>
      </c>
      <c r="E34" s="66">
        <v>0</v>
      </c>
      <c r="F34" s="67">
        <v>0</v>
      </c>
      <c r="G34" s="66">
        <v>0</v>
      </c>
      <c r="H34" s="66">
        <v>-120382269217</v>
      </c>
      <c r="I34" s="66">
        <v>0</v>
      </c>
      <c r="J34" s="66">
        <v>-120382269217</v>
      </c>
      <c r="K34" s="67">
        <v>-2.8990071969274838E-3</v>
      </c>
    </row>
    <row r="35" spans="1:11">
      <c r="A35" s="66" t="s">
        <v>152</v>
      </c>
      <c r="B35" s="66">
        <v>0</v>
      </c>
      <c r="C35" s="66">
        <v>0</v>
      </c>
      <c r="D35" s="66">
        <v>0</v>
      </c>
      <c r="E35" s="66">
        <v>0</v>
      </c>
      <c r="F35" s="67">
        <v>0</v>
      </c>
      <c r="G35" s="66">
        <v>0</v>
      </c>
      <c r="H35" s="66">
        <v>-1818265806</v>
      </c>
      <c r="I35" s="66">
        <v>1327725172</v>
      </c>
      <c r="J35" s="66">
        <v>-490540634</v>
      </c>
      <c r="K35" s="67">
        <v>-1.181304221627473E-5</v>
      </c>
    </row>
    <row r="36" spans="1:11">
      <c r="A36" s="66" t="s">
        <v>153</v>
      </c>
      <c r="B36" s="66">
        <v>0</v>
      </c>
      <c r="C36" s="66">
        <v>0</v>
      </c>
      <c r="D36" s="66">
        <v>0</v>
      </c>
      <c r="E36" s="66">
        <v>0</v>
      </c>
      <c r="F36" s="67">
        <v>0</v>
      </c>
      <c r="G36" s="66">
        <v>0</v>
      </c>
      <c r="H36" s="66">
        <v>-30946465795</v>
      </c>
      <c r="I36" s="66">
        <v>20794086735</v>
      </c>
      <c r="J36" s="66">
        <v>-10152379060</v>
      </c>
      <c r="K36" s="67">
        <v>-2.4448633633764082E-4</v>
      </c>
    </row>
    <row r="37" spans="1:11">
      <c r="A37" s="66" t="s">
        <v>154</v>
      </c>
      <c r="B37" s="66">
        <v>0</v>
      </c>
      <c r="C37" s="66">
        <v>0</v>
      </c>
      <c r="D37" s="66">
        <v>0</v>
      </c>
      <c r="E37" s="66">
        <v>0</v>
      </c>
      <c r="F37" s="67">
        <v>0</v>
      </c>
      <c r="G37" s="66">
        <v>9585704060</v>
      </c>
      <c r="H37" s="66">
        <v>0</v>
      </c>
      <c r="I37" s="66">
        <v>28605123274</v>
      </c>
      <c r="J37" s="66">
        <v>38190827334</v>
      </c>
      <c r="K37" s="67">
        <v>9.1969925486539989E-4</v>
      </c>
    </row>
    <row r="38" spans="1:11">
      <c r="A38" s="66" t="s">
        <v>155</v>
      </c>
      <c r="B38" s="66">
        <v>0</v>
      </c>
      <c r="C38" s="66">
        <v>0</v>
      </c>
      <c r="D38" s="66">
        <v>0</v>
      </c>
      <c r="E38" s="66">
        <v>0</v>
      </c>
      <c r="F38" s="67">
        <v>0</v>
      </c>
      <c r="G38" s="66">
        <v>0</v>
      </c>
      <c r="H38" s="66">
        <v>20536341610</v>
      </c>
      <c r="I38" s="66">
        <v>0</v>
      </c>
      <c r="J38" s="66">
        <v>20536341610</v>
      </c>
      <c r="K38" s="67">
        <v>4.9454959200539821E-4</v>
      </c>
    </row>
    <row r="39" spans="1:11">
      <c r="A39" s="66" t="s">
        <v>156</v>
      </c>
      <c r="B39" s="66">
        <v>0</v>
      </c>
      <c r="C39" s="66">
        <v>0</v>
      </c>
      <c r="D39" s="66">
        <v>0</v>
      </c>
      <c r="E39" s="66">
        <v>0</v>
      </c>
      <c r="F39" s="67">
        <v>0</v>
      </c>
      <c r="G39" s="66">
        <v>0</v>
      </c>
      <c r="H39" s="66">
        <v>-941744598451</v>
      </c>
      <c r="I39" s="66">
        <v>572558469</v>
      </c>
      <c r="J39" s="66">
        <v>-941172039982</v>
      </c>
      <c r="K39" s="67">
        <v>-2.2665003203556779E-2</v>
      </c>
    </row>
    <row r="40" spans="1:11">
      <c r="A40" s="66" t="s">
        <v>157</v>
      </c>
      <c r="B40" s="66">
        <v>0</v>
      </c>
      <c r="C40" s="66">
        <v>0</v>
      </c>
      <c r="D40" s="66">
        <v>0</v>
      </c>
      <c r="E40" s="66">
        <v>0</v>
      </c>
      <c r="F40" s="67">
        <v>0</v>
      </c>
      <c r="G40" s="66">
        <v>0</v>
      </c>
      <c r="H40" s="66">
        <v>-239598714584</v>
      </c>
      <c r="I40" s="66">
        <v>304536121615</v>
      </c>
      <c r="J40" s="66">
        <v>64937407031</v>
      </c>
      <c r="K40" s="67">
        <v>1.5638018086644753E-3</v>
      </c>
    </row>
    <row r="41" spans="1:11">
      <c r="A41" s="66" t="s">
        <v>158</v>
      </c>
      <c r="B41" s="66">
        <v>0</v>
      </c>
      <c r="C41" s="66">
        <v>0</v>
      </c>
      <c r="D41" s="66">
        <v>0</v>
      </c>
      <c r="E41" s="66">
        <v>0</v>
      </c>
      <c r="F41" s="67">
        <v>0</v>
      </c>
      <c r="G41" s="66">
        <v>0</v>
      </c>
      <c r="H41" s="66">
        <v>452530529640</v>
      </c>
      <c r="I41" s="66">
        <v>124368342367</v>
      </c>
      <c r="J41" s="66">
        <v>576898872007</v>
      </c>
      <c r="K41" s="67">
        <v>1.3892693606173231E-2</v>
      </c>
    </row>
    <row r="42" spans="1:11">
      <c r="A42" s="66" t="s">
        <v>159</v>
      </c>
      <c r="B42" s="66">
        <v>0</v>
      </c>
      <c r="C42" s="66">
        <v>0</v>
      </c>
      <c r="D42" s="66">
        <v>0</v>
      </c>
      <c r="E42" s="66">
        <v>0</v>
      </c>
      <c r="F42" s="67">
        <v>0</v>
      </c>
      <c r="G42" s="66">
        <v>0</v>
      </c>
      <c r="H42" s="66">
        <v>51282717180</v>
      </c>
      <c r="I42" s="66">
        <v>209652386389</v>
      </c>
      <c r="J42" s="66">
        <v>260935103569</v>
      </c>
      <c r="K42" s="67">
        <v>6.2837554741053637E-3</v>
      </c>
    </row>
    <row r="43" spans="1:11">
      <c r="A43" s="66" t="s">
        <v>160</v>
      </c>
      <c r="B43" s="66">
        <v>0</v>
      </c>
      <c r="C43" s="66">
        <v>0</v>
      </c>
      <c r="D43" s="66">
        <v>0</v>
      </c>
      <c r="E43" s="66">
        <v>0</v>
      </c>
      <c r="F43" s="67">
        <v>0</v>
      </c>
      <c r="G43" s="66">
        <v>0</v>
      </c>
      <c r="H43" s="66">
        <v>-12043034929</v>
      </c>
      <c r="I43" s="66">
        <v>3498369750</v>
      </c>
      <c r="J43" s="66">
        <v>-8544665179</v>
      </c>
      <c r="K43" s="67">
        <v>-2.0576988629948984E-4</v>
      </c>
    </row>
    <row r="44" spans="1:11">
      <c r="A44" s="66" t="s">
        <v>161</v>
      </c>
      <c r="B44" s="66">
        <v>0</v>
      </c>
      <c r="C44" s="66">
        <v>0</v>
      </c>
      <c r="D44" s="66">
        <v>0</v>
      </c>
      <c r="E44" s="66">
        <v>0</v>
      </c>
      <c r="F44" s="67">
        <v>0</v>
      </c>
      <c r="G44" s="66">
        <v>0</v>
      </c>
      <c r="H44" s="66">
        <v>-19132031911</v>
      </c>
      <c r="I44" s="66">
        <v>9855081730</v>
      </c>
      <c r="J44" s="66">
        <v>-9276950181</v>
      </c>
      <c r="K44" s="67">
        <v>-2.2340453885096601E-4</v>
      </c>
    </row>
    <row r="45" spans="1:11">
      <c r="A45" s="66" t="s">
        <v>162</v>
      </c>
      <c r="B45" s="66">
        <v>0</v>
      </c>
      <c r="C45" s="66">
        <v>0</v>
      </c>
      <c r="D45" s="66">
        <v>0</v>
      </c>
      <c r="E45" s="66">
        <v>0</v>
      </c>
      <c r="F45" s="67">
        <v>0</v>
      </c>
      <c r="G45" s="66">
        <v>0</v>
      </c>
      <c r="H45" s="66">
        <v>34478693354</v>
      </c>
      <c r="I45" s="66">
        <v>2017785272</v>
      </c>
      <c r="J45" s="66">
        <v>36496478626</v>
      </c>
      <c r="K45" s="67">
        <v>8.7889649270993177E-4</v>
      </c>
    </row>
    <row r="46" spans="1:11">
      <c r="A46" s="66" t="s">
        <v>163</v>
      </c>
      <c r="B46" s="66">
        <v>0</v>
      </c>
      <c r="C46" s="66">
        <v>0</v>
      </c>
      <c r="D46" s="66">
        <v>0</v>
      </c>
      <c r="E46" s="66">
        <v>0</v>
      </c>
      <c r="F46" s="67">
        <v>0</v>
      </c>
      <c r="G46" s="66">
        <v>1002452200</v>
      </c>
      <c r="H46" s="66">
        <v>20188277173</v>
      </c>
      <c r="I46" s="66">
        <v>108745900841</v>
      </c>
      <c r="J46" s="66">
        <v>129936630214</v>
      </c>
      <c r="K46" s="67">
        <v>3.1290922540750427E-3</v>
      </c>
    </row>
    <row r="47" spans="1:11">
      <c r="A47" s="66" t="s">
        <v>164</v>
      </c>
      <c r="B47" s="66">
        <v>0</v>
      </c>
      <c r="C47" s="66">
        <v>0</v>
      </c>
      <c r="D47" s="66">
        <v>0</v>
      </c>
      <c r="E47" s="66">
        <v>0</v>
      </c>
      <c r="F47" s="67">
        <v>0</v>
      </c>
      <c r="G47" s="66">
        <v>0</v>
      </c>
      <c r="H47" s="66">
        <v>-15478281668</v>
      </c>
      <c r="I47" s="66">
        <v>10409326739</v>
      </c>
      <c r="J47" s="66">
        <v>-5068954929</v>
      </c>
      <c r="K47" s="67">
        <v>-1.2206894682790106E-4</v>
      </c>
    </row>
    <row r="48" spans="1:11">
      <c r="A48" s="66" t="s">
        <v>165</v>
      </c>
      <c r="B48" s="66">
        <v>0</v>
      </c>
      <c r="C48" s="66">
        <v>0</v>
      </c>
      <c r="D48" s="66">
        <v>0</v>
      </c>
      <c r="E48" s="66">
        <v>0</v>
      </c>
      <c r="F48" s="67">
        <v>0</v>
      </c>
      <c r="G48" s="66">
        <v>0</v>
      </c>
      <c r="H48" s="66">
        <v>381945393030</v>
      </c>
      <c r="I48" s="66">
        <v>0</v>
      </c>
      <c r="J48" s="66">
        <v>381945393030</v>
      </c>
      <c r="K48" s="67">
        <v>9.1978864531231351E-3</v>
      </c>
    </row>
    <row r="49" spans="1:11" ht="16.8" thickBot="1">
      <c r="A49" s="66" t="s">
        <v>2</v>
      </c>
      <c r="B49" s="68">
        <f t="shared" ref="B49:K49" si="0">SUM(B10:B48)</f>
        <v>0</v>
      </c>
      <c r="C49" s="68">
        <f t="shared" si="0"/>
        <v>-555236595</v>
      </c>
      <c r="D49" s="68">
        <f t="shared" si="0"/>
        <v>0</v>
      </c>
      <c r="E49" s="68">
        <f t="shared" si="0"/>
        <v>-555236595</v>
      </c>
      <c r="F49" s="70">
        <f t="shared" si="0"/>
        <v>3.5537999383482109E-4</v>
      </c>
      <c r="G49" s="68">
        <f t="shared" si="0"/>
        <v>10588156260</v>
      </c>
      <c r="H49" s="68">
        <f t="shared" si="0"/>
        <v>819768495503</v>
      </c>
      <c r="I49" s="68">
        <f t="shared" si="0"/>
        <v>3779478158180</v>
      </c>
      <c r="J49" s="68">
        <f t="shared" si="0"/>
        <v>4609834809943</v>
      </c>
      <c r="K49" s="70">
        <f t="shared" si="0"/>
        <v>0.11101256337494249</v>
      </c>
    </row>
    <row r="50" spans="1:11" ht="16.8" thickTop="1"/>
  </sheetData>
  <mergeCells count="15">
    <mergeCell ref="G6:K6"/>
    <mergeCell ref="B6:F6"/>
    <mergeCell ref="A7:A9"/>
    <mergeCell ref="A1:K1"/>
    <mergeCell ref="A2:K2"/>
    <mergeCell ref="A3:K3"/>
    <mergeCell ref="B7:B8"/>
    <mergeCell ref="C7:C8"/>
    <mergeCell ref="D7:D8"/>
    <mergeCell ref="G7:G8"/>
    <mergeCell ref="H7:H8"/>
    <mergeCell ref="I7:I8"/>
    <mergeCell ref="E7:F8"/>
    <mergeCell ref="J7:K8"/>
    <mergeCell ref="A5:K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0</vt:lpstr>
      <vt:lpstr> سهام</vt:lpstr>
      <vt:lpstr>اوراق مشتقه</vt:lpstr>
      <vt:lpstr>واحدهای صندوق</vt:lpstr>
      <vt:lpstr>اوراق</vt:lpstr>
      <vt:lpstr>گواهی سپرده کالا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سرمایه گذاری در گواهی سپر</vt:lpstr>
      <vt:lpstr>درآمد سپرده بانکی</vt:lpstr>
      <vt:lpstr>درآمد بازارگردانی</vt:lpstr>
      <vt:lpstr>درآمد سرمایه گذاری مشتقه </vt:lpstr>
      <vt:lpstr>درآمد سود سهام</vt:lpstr>
      <vt:lpstr>درآمد سود صندوق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'0'!Print_Area</vt:lpstr>
      <vt:lpstr>اوراق!Print_Area</vt:lpstr>
      <vt:lpstr>'درآمد سرمایه گذاری در اوراق بها'!Print_Area</vt:lpstr>
      <vt:lpstr>'درآمد سرمایه گذاری در گواهی سپر'!Print_Area</vt:lpstr>
      <vt:lpstr>'درآمد ناشی از تغییر قیمت اوراق '!Print_Area</vt:lpstr>
      <vt:lpstr>سپرده!Print_Area</vt:lpstr>
      <vt:lpstr>'گواهی سپرده کالا'!Print_Area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Mahmoud Kanani Amiri</cp:lastModifiedBy>
  <cp:lastPrinted>2024-02-06T09:33:07Z</cp:lastPrinted>
  <dcterms:created xsi:type="dcterms:W3CDTF">2017-11-22T14:26:20Z</dcterms:created>
  <dcterms:modified xsi:type="dcterms:W3CDTF">2026-04-28T08:07:39Z</dcterms:modified>
</cp:coreProperties>
</file>