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.Kanani\Desktop\امید\گزارش پورتفوی\پورتفو\1405\"/>
    </mc:Choice>
  </mc:AlternateContent>
  <xr:revisionPtr revIDLastSave="0" documentId="13_ncr:1_{893C1199-63ED-4461-9F24-A824E62D0C45}" xr6:coauthVersionLast="47" xr6:coauthVersionMax="47" xr10:uidLastSave="{00000000-0000-0000-0000-000000000000}"/>
  <bookViews>
    <workbookView xWindow="-108" yWindow="-108" windowWidth="23256" windowHeight="12576" tabRatio="840" xr2:uid="{00000000-000D-0000-FFFF-FFFF00000000}"/>
  </bookViews>
  <sheets>
    <sheet name="1" sheetId="16" r:id="rId1"/>
    <sheet name=" سهام" sheetId="1" r:id="rId2"/>
    <sheet name="اوراق مشتقه (اختیار)" sheetId="25" r:id="rId3"/>
    <sheet name="واحدهای صندوق" sheetId="21" r:id="rId4"/>
    <sheet name="اوراق" sheetId="3" r:id="rId5"/>
    <sheet name="سپرده" sheetId="2" r:id="rId6"/>
    <sheet name="سپرده کالایی" sheetId="26" r:id="rId7"/>
    <sheet name="درآمدها" sheetId="11" r:id="rId8"/>
    <sheet name="درآمد سرمایه گذاری در سهام" sheetId="5" r:id="rId9"/>
    <sheet name="درآمد سرمایه گذاری در صندوق" sheetId="22" r:id="rId10"/>
    <sheet name="درآمد سرمایه گذاری در اوراق بها" sheetId="6" r:id="rId11"/>
    <sheet name="درآمد سپرده بانکی" sheetId="7" r:id="rId12"/>
    <sheet name="سایر درآمدها" sheetId="8" r:id="rId13"/>
    <sheet name="درآمد سود صندوق" sheetId="23" r:id="rId14"/>
    <sheet name="سود اوراق بهادار" sheetId="13" r:id="rId15"/>
    <sheet name="سود سپرده بانکی" sheetId="24" r:id="rId16"/>
    <sheet name="درآمد ناشی از فروش" sheetId="15" r:id="rId17"/>
    <sheet name="درآمد ناشی از تغییر قیمت اوراق " sheetId="14" r:id="rId18"/>
  </sheets>
  <externalReferences>
    <externalReference r:id="rId19"/>
  </externalReferences>
  <definedNames>
    <definedName name="_xlnm.Print_Area" localSheetId="1">' سهام'!A1:M43</definedName>
    <definedName name="_xlnm.Print_Area" localSheetId="4">اوراق!A1:S37</definedName>
    <definedName name="_xlnm.Print_Area" localSheetId="2">'اوراق مشتقه (اختیار)'!A1:P46</definedName>
    <definedName name="_xlnm.Print_Area" localSheetId="11">'درآمد سپرده بانکی'!$A$1:$G$48</definedName>
    <definedName name="_xlnm.Print_Area" localSheetId="10">'درآمد سرمایه گذاری در اوراق بها'!A1:I36</definedName>
    <definedName name="_xlnm.Print_Area" localSheetId="8">'درآمد سرمایه گذاری در سهام'!$A$1:$S$80</definedName>
    <definedName name="_xlnm.Print_Area" localSheetId="9">'درآمد سرمایه گذاری در صندوق'!$A$1:$K$35</definedName>
    <definedName name="_xlnm.Print_Area" localSheetId="13">'درآمد سود صندوق'!$A$1:$I$13</definedName>
    <definedName name="_xlnm.Print_Area" localSheetId="17">'درآمد ناشی از تغییر قیمت اوراق '!A1:I161</definedName>
    <definedName name="_xlnm.Print_Area" localSheetId="16">'درآمد ناشی از فروش'!A1:J102</definedName>
    <definedName name="_xlnm.Print_Area" localSheetId="7">درآمدها!$A$1:$S$14</definedName>
    <definedName name="_xlnm.Print_Area" localSheetId="12">'سایر درآمدها'!$A$1:$C$14</definedName>
    <definedName name="_xlnm.Print_Area" localSheetId="5">سپرده!A1:I21</definedName>
    <definedName name="_xlnm.Print_Area" localSheetId="6">'سپرده کالایی'!A1:S13</definedName>
    <definedName name="_xlnm.Print_Area" localSheetId="14">'سود اوراق بهادار'!$A$1:$J$73</definedName>
    <definedName name="_xlnm.Print_Area" localSheetId="15">'سود سپرده بانکی'!$A$1:$G$49</definedName>
    <definedName name="_xlnm.Print_Area" localSheetId="3">'واحدهای صندوق'!A1:M35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35" i="22" l="1"/>
  <c r="K43" i="14"/>
  <c r="E34" i="22"/>
  <c r="E12" i="22"/>
  <c r="E13" i="22"/>
  <c r="E14" i="22"/>
  <c r="E15" i="22"/>
  <c r="E16" i="22"/>
  <c r="E17" i="22"/>
  <c r="E18" i="22"/>
  <c r="E19" i="22"/>
  <c r="E20" i="22"/>
  <c r="E21" i="22"/>
  <c r="E22" i="22"/>
  <c r="E23" i="22"/>
  <c r="E24" i="22"/>
  <c r="E25" i="22"/>
  <c r="E26" i="22"/>
  <c r="E27" i="22"/>
  <c r="E28" i="22"/>
  <c r="E29" i="22"/>
  <c r="E30" i="22"/>
  <c r="E31" i="22"/>
  <c r="E32" i="22"/>
  <c r="E33" i="22"/>
  <c r="E11" i="22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77" i="5"/>
  <c r="J78" i="5"/>
  <c r="J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77" i="5"/>
  <c r="E78" i="5"/>
  <c r="E10" i="5"/>
  <c r="E93" i="15"/>
  <c r="D81" i="15"/>
  <c r="D93" i="15" s="1"/>
  <c r="C10" i="11"/>
  <c r="C9" i="11"/>
  <c r="C42" i="5"/>
  <c r="J42" i="5" s="1"/>
  <c r="C43" i="5"/>
  <c r="J43" i="5" s="1"/>
  <c r="C44" i="5"/>
  <c r="E44" i="5" s="1"/>
  <c r="C45" i="5"/>
  <c r="E45" i="5" s="1"/>
  <c r="C46" i="5"/>
  <c r="J46" i="5" s="1"/>
  <c r="C47" i="5"/>
  <c r="J47" i="5" s="1"/>
  <c r="C48" i="5"/>
  <c r="E48" i="5" s="1"/>
  <c r="C49" i="5"/>
  <c r="E49" i="5" s="1"/>
  <c r="C50" i="5"/>
  <c r="J50" i="5" s="1"/>
  <c r="C51" i="5"/>
  <c r="J51" i="5" s="1"/>
  <c r="C52" i="5"/>
  <c r="E52" i="5" s="1"/>
  <c r="C53" i="5"/>
  <c r="E53" i="5" s="1"/>
  <c r="C54" i="5"/>
  <c r="J54" i="5" s="1"/>
  <c r="C55" i="5"/>
  <c r="J55" i="5" s="1"/>
  <c r="C56" i="5"/>
  <c r="E56" i="5" s="1"/>
  <c r="C57" i="5"/>
  <c r="E57" i="5" s="1"/>
  <c r="C58" i="5"/>
  <c r="J58" i="5" s="1"/>
  <c r="C59" i="5"/>
  <c r="J59" i="5" s="1"/>
  <c r="C60" i="5"/>
  <c r="E60" i="5" s="1"/>
  <c r="C61" i="5"/>
  <c r="E61" i="5" s="1"/>
  <c r="C62" i="5"/>
  <c r="J62" i="5" s="1"/>
  <c r="C63" i="5"/>
  <c r="J63" i="5" s="1"/>
  <c r="C64" i="5"/>
  <c r="E64" i="5" s="1"/>
  <c r="C65" i="5"/>
  <c r="E65" i="5" s="1"/>
  <c r="C66" i="5"/>
  <c r="J66" i="5" s="1"/>
  <c r="C67" i="5"/>
  <c r="J67" i="5" s="1"/>
  <c r="C68" i="5"/>
  <c r="E68" i="5" s="1"/>
  <c r="C69" i="5"/>
  <c r="E69" i="5" s="1"/>
  <c r="C70" i="5"/>
  <c r="J70" i="5" s="1"/>
  <c r="C71" i="5"/>
  <c r="J71" i="5" s="1"/>
  <c r="C72" i="5"/>
  <c r="E72" i="5" s="1"/>
  <c r="C73" i="5"/>
  <c r="E73" i="5" s="1"/>
  <c r="C74" i="5"/>
  <c r="J74" i="5" s="1"/>
  <c r="C75" i="5"/>
  <c r="J75" i="5" s="1"/>
  <c r="C76" i="5"/>
  <c r="E76" i="5" s="1"/>
  <c r="C41" i="5"/>
  <c r="E41" i="5" s="1"/>
  <c r="C11" i="11"/>
  <c r="C12" i="11"/>
  <c r="D79" i="5"/>
  <c r="D34" i="22"/>
  <c r="C13" i="8"/>
  <c r="B13" i="8"/>
  <c r="E75" i="5" l="1"/>
  <c r="E71" i="5"/>
  <c r="E67" i="5"/>
  <c r="E63" i="5"/>
  <c r="E59" i="5"/>
  <c r="E55" i="5"/>
  <c r="E51" i="5"/>
  <c r="E47" i="5"/>
  <c r="E43" i="5"/>
  <c r="J73" i="5"/>
  <c r="J69" i="5"/>
  <c r="J65" i="5"/>
  <c r="J61" i="5"/>
  <c r="J57" i="5"/>
  <c r="J53" i="5"/>
  <c r="J49" i="5"/>
  <c r="J45" i="5"/>
  <c r="J41" i="5"/>
  <c r="E74" i="5"/>
  <c r="E70" i="5"/>
  <c r="E66" i="5"/>
  <c r="E62" i="5"/>
  <c r="E58" i="5"/>
  <c r="E54" i="5"/>
  <c r="E50" i="5"/>
  <c r="E46" i="5"/>
  <c r="E42" i="5"/>
  <c r="J76" i="5"/>
  <c r="J72" i="5"/>
  <c r="J68" i="5"/>
  <c r="J64" i="5"/>
  <c r="J60" i="5"/>
  <c r="J56" i="5"/>
  <c r="J52" i="5"/>
  <c r="J48" i="5"/>
  <c r="J44" i="5"/>
  <c r="C79" i="5"/>
  <c r="J79" i="5" l="1"/>
  <c r="E79" i="5"/>
  <c r="C8" i="11" s="1"/>
  <c r="C13" i="11" s="1"/>
  <c r="K45" i="25"/>
  <c r="E45" i="25"/>
</calcChain>
</file>

<file path=xl/sharedStrings.xml><?xml version="1.0" encoding="utf-8"?>
<sst xmlns="http://schemas.openxmlformats.org/spreadsheetml/2006/main" count="1690" uniqueCount="409">
  <si>
    <t>صندوق اختصاصی بازارگردانی امید لوتوس پارسیان</t>
  </si>
  <si>
    <t xml:space="preserve">صورت وضعیت پرتفوی
</t>
  </si>
  <si>
    <t xml:space="preserve">برای ماه منتهی به 1405/06/31
</t>
  </si>
  <si>
    <t xml:space="preserve"> صندوق اختصاصی بازارگردانی امید لوتوس پارسیان</t>
  </si>
  <si>
    <t xml:space="preserve">صورت وضعیت پرتفوی </t>
  </si>
  <si>
    <t>برای ماه منتهی به 1405/06/31</t>
  </si>
  <si>
    <t>1- سرمایه گذاری ها</t>
  </si>
  <si>
    <t>1-1-سرمایه‌گذاری در سهام و حق تقدم سهام</t>
  </si>
  <si>
    <t>1405/06/01</t>
  </si>
  <si>
    <t>تغییرات طی دوره</t>
  </si>
  <si>
    <t>1405/06/31</t>
  </si>
  <si>
    <t>نام شرکت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</si>
  <si>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</si>
  <si>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</si>
  <si>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</si>
  <si>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</si>
  <si>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</si>
  <si>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 هر سهم</t>
  </si>
  <si>
    <t>درصد به کل  دارایی‌ها</t>
  </si>
  <si>
    <t>مبلغ خرید</t>
  </si>
  <si>
    <t>مبلغ فروش</t>
  </si>
  <si>
    <t>اشتاد ایران (تشتاد)</t>
  </si>
  <si>
    <t>ایران خودرو (خودرو)</t>
  </si>
  <si>
    <t>ایران خودرو دیزل (خاور)</t>
  </si>
  <si>
    <t>بانک پارسیان (وپارس)</t>
  </si>
  <si>
    <t>بورس اوراق بهادار تهران (بورس)</t>
  </si>
  <si>
    <t>بیمه اتکای آوای پارس (آواپارس)</t>
  </si>
  <si>
    <t>بیمه پارسیان (پارسیان)</t>
  </si>
  <si>
    <t>پارس خودرو (خپارس)</t>
  </si>
  <si>
    <t>تامین سرمایه لوتوس پارسیان (لوتوس)</t>
  </si>
  <si>
    <t>تجارت الکترونیک پارسیان (رتاپ)</t>
  </si>
  <si>
    <t>تجارت الکترونیک پارسیان کیش (تاپکیش)</t>
  </si>
  <si>
    <t>تجارت الکترونیک پارسیان کیش (حق تقدم) (تاپکیشح)</t>
  </si>
  <si>
    <t>رادیاتور ایران (ختور)</t>
  </si>
  <si>
    <t>زامیاد (خزامیا)</t>
  </si>
  <si>
    <t>سایپا (خساپا)</t>
  </si>
  <si>
    <t>سایپا آذین (خاذین)</t>
  </si>
  <si>
    <t>سایپا شیشه (کساپا)</t>
  </si>
  <si>
    <t>سر. رنا (ورنا)</t>
  </si>
  <si>
    <t>فنرسازی زر (خزر)</t>
  </si>
  <si>
    <t>فنرسازی زر گلپایگان (خگلپا)</t>
  </si>
  <si>
    <t>فولاد خوزستان (فخوز)</t>
  </si>
  <si>
    <t>پلاسکوکار سایپا (پلاسک)</t>
  </si>
  <si>
    <t>کمک فنر ایندامین (خکمک)</t>
  </si>
  <si>
    <t>سر. سایپا (وساپا)</t>
  </si>
  <si>
    <t>سر. ایران خودرو (خگستر)</t>
  </si>
  <si>
    <t>لیزینگ ایرانیان (وایران)</t>
  </si>
  <si>
    <t>لیزینگ پارسیان (ولپارس)</t>
  </si>
  <si>
    <t>لیزینگ رایان سایپا (ولساپا)</t>
  </si>
  <si>
    <t>مالیبل سایپا (خلیبل)</t>
  </si>
  <si>
    <t>مخابرات ایران (اخابر)</t>
  </si>
  <si>
    <t>ملی صنایع مس ایران (فملی)</t>
  </si>
  <si>
    <t>جمع</t>
  </si>
  <si>
    <t/>
  </si>
  <si>
    <t>تاریخ اعمال</t>
  </si>
  <si>
    <t>اطلاعات آماری مرتبط با موقعیت های اخذ شده در اوراق اختیار معامله توسط صندوق سرمایه گذاری:</t>
  </si>
  <si>
    <t>نام قرارداد</t>
  </si>
  <si>
    <t>نوع اختیار</t>
  </si>
  <si>
    <t>نوع موقعیت</t>
  </si>
  <si>
    <t>استراتژی ماخوذه</t>
  </si>
  <si>
    <t>تعداد اوراق</t>
  </si>
  <si>
    <t>قیمت اعمال</t>
  </si>
  <si>
    <t>اختیار خرید شمش نقره-2400000-1405/09/28 (SLAZ05C240)</t>
  </si>
  <si>
    <t>اختیار خرید</t>
  </si>
  <si>
    <t>موقعیت فروش</t>
  </si>
  <si>
    <t>1405/09/28</t>
  </si>
  <si>
    <t>موقعیت خرید</t>
  </si>
  <si>
    <t>اختیار خرید شمش نقره-2700000-1405/09/28 (SLAZ05C270)</t>
  </si>
  <si>
    <t>اختیار خرید شمش نقره-3000000-1405/06/24 (SLSH05C300)</t>
  </si>
  <si>
    <t>1405/06/24</t>
  </si>
  <si>
    <t>اختیار خرید شمش نقره-3000000-1405/09/28 (SLAZ05C300)</t>
  </si>
  <si>
    <t>اختیار خرید شمش نقره-3300000-1405/09/28 (SLAZ05C330)</t>
  </si>
  <si>
    <t>اختیار خرید شمش نقره-3500000-1405/06/24 (SLSH05C350)</t>
  </si>
  <si>
    <t>اختیار خرید شمش نقره-3600000-1405/09/28 (SLAZ05C360)</t>
  </si>
  <si>
    <t>اختیار خرید شمش نقره-3900000-1405/09/28 (SLAZ05C390)</t>
  </si>
  <si>
    <t>اختیار خرید شمش نقره-4000000-1405/06/24 (SLSH05C400)</t>
  </si>
  <si>
    <t>اختیار خرید شمش نقره-4200000-1405/09/28 (SLAZ05C420)</t>
  </si>
  <si>
    <t>اختیار خرید شمش نقره-4500000-1405/06/24 (SLSH05C450)</t>
  </si>
  <si>
    <t>اختیار خرید شمش نقره-4500000-1405/12/22 (SLES05C450)</t>
  </si>
  <si>
    <t>1405/12/22</t>
  </si>
  <si>
    <t>اختیار خرید شمش نقره-5000000-1405/06/24 (SLSH05C500)</t>
  </si>
  <si>
    <t>اختیار خرید لوتوس-1000000-1405/07/25 (TLME05C100)</t>
  </si>
  <si>
    <t>1405/07/25</t>
  </si>
  <si>
    <t>اختیار خرید لوتوس-1100000-1405/10/27 (TLDY05C110)</t>
  </si>
  <si>
    <t>1405/10/27</t>
  </si>
  <si>
    <t>اختیار خرید لوتوس-1100000-1406/01/28 (TLFA06C110)</t>
  </si>
  <si>
    <t>1406/01/28</t>
  </si>
  <si>
    <t>اختیار خرید لوتوس-1200000-1405/07/25 (TLME05C120)</t>
  </si>
  <si>
    <t>اختیار خرید لوتوس-1300000-1405/10/27 (TLDY05C130)</t>
  </si>
  <si>
    <t>اختیار خرید لوتوس-1300000-1406/01/28 (TLFA06C130)</t>
  </si>
  <si>
    <t>اختیار خرید لوتوس-1400000-1405/07/25 (TLME05C140)</t>
  </si>
  <si>
    <t>اختیار خرید لوتوس-1500000-1405/10/27 (TLDY05C150)</t>
  </si>
  <si>
    <t>اختیار خرید لوتوس-1500000-1406/01/28 (TLFA06C150)</t>
  </si>
  <si>
    <t>اختیار خرید لوتوس-1600000-1405/07/25 (TLME05C160)</t>
  </si>
  <si>
    <t>اختیار خرید لوتوس-1700000-1405/10/27 (TLDY05C170)</t>
  </si>
  <si>
    <t>اختیار خرید لوتوس-1800000-1405/07/25 (TLME05C180)</t>
  </si>
  <si>
    <t>اختیار خرید لوتوس-1900000-1405/10/27 (TLDY05C190)</t>
  </si>
  <si>
    <t>اختیار خرید لوتوس-1900000-1406/01/28 (TLFA06C190)</t>
  </si>
  <si>
    <t>اختیار خرید لوتوس-2000000-1405/07/25 (TLME05C200)</t>
  </si>
  <si>
    <t>اختیار خرید لوتوس-2100000-1405/10/27 (TLDY05C210)</t>
  </si>
  <si>
    <t>اختیار خرید لوتوس-2100000-1406/01/28 (TLFA06C210)</t>
  </si>
  <si>
    <t>اختیار خرید لوتوس-600000-1405/07/25 (TLME05C60)</t>
  </si>
  <si>
    <t>اختیار خرید لوتوس-700000-1405/07/25 (TLME05C70)</t>
  </si>
  <si>
    <t>اختیار خرید لوتوس-700000-1405/10/27 (TLDY05C70)</t>
  </si>
  <si>
    <t>اختیار خرید لوتوس-800000-1405/07/25 (TLME05C80)</t>
  </si>
  <si>
    <t>اختیار خرید لوتوس-900000-1405/10/27 (TLDY05C90)</t>
  </si>
  <si>
    <t>اختیار خرید لوتوس-900000-1406/01/28 (TLFA06C90)</t>
  </si>
  <si>
    <t>2-1-سرمایه‌گذاری در واحدهای صندوق های سرمایه گذاری</t>
  </si>
  <si>
    <t>نام صندوق</t>
  </si>
  <si>
    <t>تعداد واحد</t>
  </si>
  <si>
    <t>خرید/صدور طی دوره</t>
  </si>
  <si>
    <t>فروش/ابطال طی دوره</t>
  </si>
  <si>
    <t>قیمت ابطال
بازار هر واحد</t>
  </si>
  <si>
    <t>اعتماد آفرین پارسیان (اعتماد)</t>
  </si>
  <si>
    <t>ثروت آفرین پارسیان (ثروتم)</t>
  </si>
  <si>
    <t>پشتوانه چندکالایی پارسیان (طلا)</t>
  </si>
  <si>
    <t>ص س اندیشه ورزان صبا تامین (اوصتا)</t>
  </si>
  <si>
    <t>یاقوت آگاه-ثابت (یاقوت)</t>
  </si>
  <si>
    <t>ص. س. اعتماد داریک (داریک)</t>
  </si>
  <si>
    <t>ثبات ویستا (ثبات)</t>
  </si>
  <si>
    <t>اعتماد هامرز (هامرز)</t>
  </si>
  <si>
    <t>رشد پایدار آبان (رشد)</t>
  </si>
  <si>
    <t>ارزش پاداش (پاداش)</t>
  </si>
  <si>
    <t>مختص اوراق دولتی نشان هامرز (نشان)</t>
  </si>
  <si>
    <t>نوع دوم افق آتی (آفاق)</t>
  </si>
  <si>
    <t>ثابت آوند مفید (آوند)</t>
  </si>
  <si>
    <t>نوع دوم پایدار نو ویرا (کاج)</t>
  </si>
  <si>
    <t>طلوع تدبیر پایا (خورشید)</t>
  </si>
  <si>
    <t>با درآمد ثابت پایش (پایش)</t>
  </si>
  <si>
    <t>با درآمد ثابت شمیم تابان مهرگان (شمیم)</t>
  </si>
  <si>
    <t>اطمینان هیوا (اطمینان)</t>
  </si>
  <si>
    <t>با درآمد ثابت کارآمد (کارآمد)</t>
  </si>
  <si>
    <t>زمرد کوروش (زمرد کوروش)</t>
  </si>
  <si>
    <t>با درآمد ثابت پاسارگاد (پاسارگاد)</t>
  </si>
  <si>
    <t>با درآمد ثابت ثمر گندم (ثمر)</t>
  </si>
  <si>
    <t>کالای پارسیان1 (نقرسا)</t>
  </si>
  <si>
    <t>3-1-سرمایه‌گذاری در اوراق بهادار با درآمد ثابت یا علی‌الحساب</t>
  </si>
  <si>
    <t>اطلاعات اوراق بهادار با درآمد ثابت</t>
  </si>
  <si>
    <t>نام اوراق</t>
  </si>
  <si>
    <t>دارای مجوز
 از سازمان</t>
  </si>
  <si>
    <t>پذیرفته شده 
در بورس یا فرابورس</t>
  </si>
  <si>
    <t>تاریخ انتشار
 اوراق</t>
  </si>
  <si>
    <t>تاریخ
 سررسید</t>
  </si>
  <si>
    <t>نرخ سود اسمی</t>
  </si>
  <si>
    <t>نرخ سود مؤثر</t>
  </si>
  <si>
    <t>قیمت بازار
 هر ورقه</t>
  </si>
  <si>
    <t>درصد به کل دارایی‌ها</t>
  </si>
  <si>
    <t>مرابحه عام دولت113-ش.خ060627 (اراد113)</t>
  </si>
  <si>
    <t>بلی</t>
  </si>
  <si>
    <t>1401/06/27</t>
  </si>
  <si>
    <t>1406/06/27</t>
  </si>
  <si>
    <t>مرابحه عام دولت115-ش.خ060630 (اراد115)</t>
  </si>
  <si>
    <t>1401/06/30</t>
  </si>
  <si>
    <t>1406/06/30</t>
  </si>
  <si>
    <t>مرابحه سولیکو کاله لوتوس051117 (کاله52)</t>
  </si>
  <si>
    <t>1401/11/17</t>
  </si>
  <si>
    <t>1405/11/17</t>
  </si>
  <si>
    <t>صکوک اجاره فولاد52-بدون ضامن (صفولا52)</t>
  </si>
  <si>
    <t>1401/12/24</t>
  </si>
  <si>
    <t>1405/12/24</t>
  </si>
  <si>
    <t>مرابحه عام دولت135-ش.خ061229 (اراد135)</t>
  </si>
  <si>
    <t>1402/06/29</t>
  </si>
  <si>
    <t>1406/12/29</t>
  </si>
  <si>
    <t>صکوک اجاره اخابر611-3ماهه23% (صخابر611)</t>
  </si>
  <si>
    <t>1402/11/14</t>
  </si>
  <si>
    <t>1406/11/14</t>
  </si>
  <si>
    <t>صکوک مرابحه کسرا612-3ماهه23% (صکسرا612)</t>
  </si>
  <si>
    <t>1402/12/19</t>
  </si>
  <si>
    <t>1406/12/19</t>
  </si>
  <si>
    <t>صکوک مرابحه پتایر073-بدون ضامن (صتایر073)</t>
  </si>
  <si>
    <t>1403/03/06</t>
  </si>
  <si>
    <t>1407/03/06</t>
  </si>
  <si>
    <t>صکوک اجاره فارس730-بدون ضامن (صفارس730)</t>
  </si>
  <si>
    <t>1403/03/07</t>
  </si>
  <si>
    <t>1407/03/07</t>
  </si>
  <si>
    <t>اجاره اهداف لوتوس 14070531 (اهداف071)</t>
  </si>
  <si>
    <t>1403/05/31</t>
  </si>
  <si>
    <t>1407/05/31</t>
  </si>
  <si>
    <t>صکوک مرابحه کگل0711-3ماهه23% (صگل0711)</t>
  </si>
  <si>
    <t>1403/11/21</t>
  </si>
  <si>
    <t>1407/11/20</t>
  </si>
  <si>
    <t>مرابحه مقدم-لوتوس071128 (مقدم071)</t>
  </si>
  <si>
    <t>1403/11/28</t>
  </si>
  <si>
    <t>1407/11/28</t>
  </si>
  <si>
    <t>مرابحه عام دولت202-ش.خ060530 (اراد202)</t>
  </si>
  <si>
    <t>1403/11/30</t>
  </si>
  <si>
    <t>1406/05/30</t>
  </si>
  <si>
    <t>مرابحه پکاشیمی-لوتوس071219 (پکاشیمی071)</t>
  </si>
  <si>
    <t>1403/12/19</t>
  </si>
  <si>
    <t>1407/12/19</t>
  </si>
  <si>
    <t>صکوک اجاره فارس804-بدون ضامن (صفارس804)</t>
  </si>
  <si>
    <t>1404/04/30</t>
  </si>
  <si>
    <t>1408/04/30</t>
  </si>
  <si>
    <t>صکوک اجاره فارس084-بدون ضامن (صفارس084)</t>
  </si>
  <si>
    <t>مرابحه عام دولت228-ش.خ070521 (اراد228)</t>
  </si>
  <si>
    <t>1404/05/21</t>
  </si>
  <si>
    <t>1407/05/21</t>
  </si>
  <si>
    <t>مرابحه ایران ریس البرز080608 (ایران ریس08)</t>
  </si>
  <si>
    <t>1404/06/08</t>
  </si>
  <si>
    <t>1408/06/08</t>
  </si>
  <si>
    <t>مرابحه عام دولت239-ش.خ070922 (اراد239)</t>
  </si>
  <si>
    <t>1404/07/22</t>
  </si>
  <si>
    <t>1406/10/22</t>
  </si>
  <si>
    <t>مرابحه عام دولت238-ش.خ061022 (اراد238)</t>
  </si>
  <si>
    <t>مرابحه عام دولت252-ش.خ070905 (اراد252)</t>
  </si>
  <si>
    <t>1404/09/05</t>
  </si>
  <si>
    <t>1407/09/05</t>
  </si>
  <si>
    <t>مرابحه عام دولت257-ش.خ060825 (اراد257)</t>
  </si>
  <si>
    <t>1404/09/25</t>
  </si>
  <si>
    <t>1406/08/25</t>
  </si>
  <si>
    <t>مرابحه عام دولت263-ش.خ070223 (اراد263)</t>
  </si>
  <si>
    <t>1404/10/23</t>
  </si>
  <si>
    <t>1407/02/23</t>
  </si>
  <si>
    <t>مرابحه عام دولت265-ش.خ070430 (اراد265)</t>
  </si>
  <si>
    <t>1404/10/30</t>
  </si>
  <si>
    <t>1407/04/30</t>
  </si>
  <si>
    <t>مرابحه عام دولت279-ش.خ080218 (اراد279)</t>
  </si>
  <si>
    <t>1404/12/18</t>
  </si>
  <si>
    <t>1408/02/18</t>
  </si>
  <si>
    <t>1-4 سرمایه‌گذاری در سپرده‌ بانکی</t>
  </si>
  <si>
    <t>سپرده های بانکی</t>
  </si>
  <si>
    <t>مبلغ</t>
  </si>
  <si>
    <t>افزایش</t>
  </si>
  <si>
    <t>کاهش</t>
  </si>
  <si>
    <t>درصد به کل</t>
  </si>
  <si>
    <t>بانک پارسیان</t>
  </si>
  <si>
    <t>بانک ملت</t>
  </si>
  <si>
    <t>بانک اقتصاد نوین</t>
  </si>
  <si>
    <t>بانک پاسارگاد</t>
  </si>
  <si>
    <t>5-1-سرمایه‌گذاری در گواهی سپرده کالایی</t>
  </si>
  <si>
    <t>نام سپرده کالایی</t>
  </si>
  <si>
    <t>قیمت بازار</t>
  </si>
  <si>
    <t>گواهی شمش طلا CD1G0B0001 (شمش طلا)</t>
  </si>
  <si>
    <t>گواهی سپرده شمش نقره (شمش نقره)</t>
  </si>
  <si>
    <t xml:space="preserve">صورت وضعیت درآمدها </t>
  </si>
  <si>
    <t>2- درآمد حاصل از سرمایه­گذاری‌ها</t>
  </si>
  <si>
    <t>شرح</t>
  </si>
  <si>
    <t>یادداشت</t>
  </si>
  <si>
    <t>درصد از کل درآمدها</t>
  </si>
  <si>
    <t>درصد از کل دارایی‌ها</t>
  </si>
  <si>
    <t>1-2</t>
  </si>
  <si>
    <t>درآمد حاصل از سرمایه­گذاری در واحدهای صندوق های سرمایه­گذاری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</si>
  <si>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</si>
  <si>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</si>
  <si>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</si>
  <si>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</si>
  <si>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</si>
  <si>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</si>
  <si>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</si>
  <si>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برای ماه منتهی به  1405/06/31</t>
  </si>
  <si>
    <t>از 1405/06/01 تا  1405/06/31</t>
  </si>
  <si>
    <t>از ابتدای سال مالی تا 1405/06/31</t>
  </si>
  <si>
    <t>درآمد سود سهام</t>
  </si>
  <si>
    <t>درآمد تغییر ارزش</t>
  </si>
  <si>
    <t>درآمد فروش</t>
  </si>
  <si>
    <t>۲-۲ درآمد حاصل از سرمایه­گذاری در واحدهای صندوق:</t>
  </si>
  <si>
    <t>درآمد سود صندوق</t>
  </si>
  <si>
    <t>2-۳-درآمد حاصل از سرمایه­گذاری در اوراق بهادار با درآمد ثابت:</t>
  </si>
  <si>
    <t>درآمد سود اوراق</t>
  </si>
  <si>
    <t>۲-۴ درآمد حاصل از سرمایه­گذاری در سپرده بانکی و گواهی سپرده:</t>
  </si>
  <si>
    <t>نام سپرده بانکی</t>
  </si>
  <si>
    <t>نام سپرده</t>
  </si>
  <si>
    <t>شماره حساب</t>
  </si>
  <si>
    <t>سود سپرده بانکی و گواهی سپرده</t>
  </si>
  <si>
    <t>درصد سود به میانگین سپرده</t>
  </si>
  <si>
    <t>پارسیان | 81000008775005</t>
  </si>
  <si>
    <t>81000008775005</t>
  </si>
  <si>
    <t>0.37</t>
  </si>
  <si>
    <t>پارسیان | 47000953477602</t>
  </si>
  <si>
    <t>47000953477602</t>
  </si>
  <si>
    <t>0.41</t>
  </si>
  <si>
    <t>پارسیان | 47000953472601</t>
  </si>
  <si>
    <t>47000953472601</t>
  </si>
  <si>
    <t>0.42</t>
  </si>
  <si>
    <t>پارسیان | 47000953479609</t>
  </si>
  <si>
    <t>47000953479609</t>
  </si>
  <si>
    <t>پارسیان | 47000953481609</t>
  </si>
  <si>
    <t>47000953481609</t>
  </si>
  <si>
    <t>0.00</t>
  </si>
  <si>
    <t>پارسیان | 47001011242609</t>
  </si>
  <si>
    <t>47001011242609</t>
  </si>
  <si>
    <t>پارسیان | 47001037419605</t>
  </si>
  <si>
    <t>47001037419605</t>
  </si>
  <si>
    <t>0.01</t>
  </si>
  <si>
    <t>پارسیان | 47001042165607</t>
  </si>
  <si>
    <t>47001042165607</t>
  </si>
  <si>
    <t>0.29</t>
  </si>
  <si>
    <t>پارسیان | 47001047271601</t>
  </si>
  <si>
    <t>47001047271601</t>
  </si>
  <si>
    <t>0.02</t>
  </si>
  <si>
    <t>پارسیان | 47001047280609</t>
  </si>
  <si>
    <t>47001047280609</t>
  </si>
  <si>
    <t>0.06</t>
  </si>
  <si>
    <t>پارسیان | 47001066025609</t>
  </si>
  <si>
    <t>47001066025609</t>
  </si>
  <si>
    <t>0.04</t>
  </si>
  <si>
    <t>پارسیان | 47001066027605</t>
  </si>
  <si>
    <t>47001066027605</t>
  </si>
  <si>
    <t>پارسیان | 47001066033608</t>
  </si>
  <si>
    <t>47001066033608</t>
  </si>
  <si>
    <t>پارسیان | 47001066034606</t>
  </si>
  <si>
    <t>47001066034606</t>
  </si>
  <si>
    <t>0.83</t>
  </si>
  <si>
    <t>پارسیان | 47001066039607</t>
  </si>
  <si>
    <t>47001066039607</t>
  </si>
  <si>
    <t>پارسیان | 47001066040609</t>
  </si>
  <si>
    <t>47001066040609</t>
  </si>
  <si>
    <t>پارسیان | 47001068809606</t>
  </si>
  <si>
    <t>47001068809606</t>
  </si>
  <si>
    <t>پارسیان | 47001068811606</t>
  </si>
  <si>
    <t>47001068811606</t>
  </si>
  <si>
    <t>پارسیان | 47001106842607</t>
  </si>
  <si>
    <t>47001106842607</t>
  </si>
  <si>
    <t>پارسیان | 47001106844603</t>
  </si>
  <si>
    <t>47001106844603</t>
  </si>
  <si>
    <t>پارسیان | 47001106838600</t>
  </si>
  <si>
    <t>47001106838600</t>
  </si>
  <si>
    <t>0.12</t>
  </si>
  <si>
    <t>پارسیان | 47001106836604</t>
  </si>
  <si>
    <t>47001106836604</t>
  </si>
  <si>
    <t>0.16</t>
  </si>
  <si>
    <t>پارسیان | 47001106835606</t>
  </si>
  <si>
    <t>47001106835606</t>
  </si>
  <si>
    <t>پارسیان | 47001068822601</t>
  </si>
  <si>
    <t>47001068822601</t>
  </si>
  <si>
    <t>0.03</t>
  </si>
  <si>
    <t>پارسیان | 47001068820603</t>
  </si>
  <si>
    <t>47001068820603</t>
  </si>
  <si>
    <t>پارسیان | 47001068818603</t>
  </si>
  <si>
    <t>47001068818603</t>
  </si>
  <si>
    <t>پارسیان | 47001068817605</t>
  </si>
  <si>
    <t>47001068817605</t>
  </si>
  <si>
    <t>پارسیان | 47001068814600</t>
  </si>
  <si>
    <t>47001068814600</t>
  </si>
  <si>
    <t>0.09</t>
  </si>
  <si>
    <t>پارسیان | 47001068813602</t>
  </si>
  <si>
    <t>47001068813602</t>
  </si>
  <si>
    <t>پارسیان | 47001068810608</t>
  </si>
  <si>
    <t>47001068810608</t>
  </si>
  <si>
    <t>پارسیان | 47001106847608</t>
  </si>
  <si>
    <t>47001106847608</t>
  </si>
  <si>
    <t>0.05</t>
  </si>
  <si>
    <t>پارسیان | 47001106872603</t>
  </si>
  <si>
    <t>47001106872603</t>
  </si>
  <si>
    <t>پارسیان | 47001106880602</t>
  </si>
  <si>
    <t>47001106880602</t>
  </si>
  <si>
    <t>0.11</t>
  </si>
  <si>
    <t>اقتصاد نوین | 207-850-7182389-1</t>
  </si>
  <si>
    <t>207-850-7182389-1</t>
  </si>
  <si>
    <t>0.36</t>
  </si>
  <si>
    <t>پاسارگاد | 1.17230490.8100.328</t>
  </si>
  <si>
    <t>1.17230490.8100.328</t>
  </si>
  <si>
    <t>ملت | 9929794386</t>
  </si>
  <si>
    <t>9929794386</t>
  </si>
  <si>
    <t xml:space="preserve">پارسیان | 47001532251603 </t>
  </si>
  <si>
    <t>47001532251603</t>
  </si>
  <si>
    <t>۲-۵ سایر درآمدها:</t>
  </si>
  <si>
    <t>درامد حاصل از بازارگردانی</t>
  </si>
  <si>
    <t>۲-۱ درآمد حاصل از سرمایه­گذاری در سهام و حق تقدم سهام</t>
  </si>
  <si>
    <t>هزینه تنزیل</t>
  </si>
  <si>
    <t>۲-۲ درآمد حاصل از سرمایه­گذاری در واحدهای صندوق</t>
  </si>
  <si>
    <t>۲-۲-۱ درآمد سود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</si>
  <si>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</si>
  <si>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</si>
  <si>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</si>
  <si>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</si>
  <si>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صندوق اعتماد هامرز (هامرز)</t>
  </si>
  <si>
    <t>1405/06/15</t>
  </si>
  <si>
    <t>2-۳-درآمد حاصل از سرمایه­گذاری در اوراق بهادار با درآمد ثابت</t>
  </si>
  <si>
    <t>۲-۳-۱ سود اوراق بهادار با درآمد ثابت</t>
  </si>
  <si>
    <t>تاریخ دریافت سود</t>
  </si>
  <si>
    <t>تاریخ سررسید</t>
  </si>
  <si>
    <t>نرخ سود علی الحساب</t>
  </si>
  <si>
    <t xml:space="preserve">درآمد سود </t>
  </si>
  <si>
    <t>خالص درآمد</t>
  </si>
  <si>
    <t>23.00</t>
  </si>
  <si>
    <t>26.00</t>
  </si>
  <si>
    <t>20.50</t>
  </si>
  <si>
    <t>1407/09/22</t>
  </si>
  <si>
    <t>18.00</t>
  </si>
  <si>
    <t>21.00</t>
  </si>
  <si>
    <t>1405/06/25</t>
  </si>
  <si>
    <t>-</t>
  </si>
  <si>
    <t>1405/06/08</t>
  </si>
  <si>
    <t>1405/06/22</t>
  </si>
  <si>
    <t>1405/06/12</t>
  </si>
  <si>
    <t>1405/06/04</t>
  </si>
  <si>
    <t>1405/06/07</t>
  </si>
  <si>
    <t>1405/06/28</t>
  </si>
  <si>
    <t>1405/06/21</t>
  </si>
  <si>
    <t>۲-۴ درآمد حاصل از سرمایه­گذاری در سپرده بانکی و گواهی سپرده</t>
  </si>
  <si>
    <t>۲-۴-۱ سود سپرده بانکی</t>
  </si>
  <si>
    <t>۲-۱-۲ سود(زیان) حاصل از فروش سهام و حق تقدم</t>
  </si>
  <si>
    <t>خالص بهای فروش</t>
  </si>
  <si>
    <t>ارزش دفتری</t>
  </si>
  <si>
    <t>سود و زیان ناشی از فروش</t>
  </si>
  <si>
    <t>۲-۱-۲ سود(زیان) حاصل از فروش اوراق بهادار با درآمد ثابت</t>
  </si>
  <si>
    <t>۲-۱-۲ سود(زیان) حاصل از فروش صندوق‌های سرمایه گذاری</t>
  </si>
  <si>
    <t>۲-۱-۲ سود(زیان) حاصل از فروش گواهی سپرده کالایی</t>
  </si>
  <si>
    <t>۲-۱-۲ سود(زیان) حاصل از فروش اختیار معامله</t>
  </si>
  <si>
    <t>ارزش دفتری برابر است با میانگین موزون خالص ارزش فروش هر سهم/ورقه در ابتدای دوره با خرید طی دوره ضربدر تعداد در پایان دوره</t>
  </si>
  <si>
    <t>۲-۱-۳ درآمد ناشی از تغییر قیمت سهام و حق تقدم</t>
  </si>
  <si>
    <t>سود و زیان ناشی از تغییر قیمت</t>
  </si>
  <si>
    <t>۲-۱-۳ درآمد ناشی از تغییر قیمت اوراق بهادار با درآمد ثابت</t>
  </si>
  <si>
    <t>۲-۱-۳ درآمد ناشی از تغییر قیمت صندوق‌های سرمایه گذاری</t>
  </si>
  <si>
    <t>۲-۱-۳ درآمد ناشی از تغییر قیمت گواهی سپرده کالایی</t>
  </si>
  <si>
    <t>۲-۱-۳ درآمد ناشی از تغییر قیمت اختیار معامله</t>
  </si>
  <si>
    <t>درآمد حاصل از سرمایه گذاری در سهام، اختیار معاملات سهام،گواهی سپرده کالایی و اختیار معاملات بورس کالا(شمش)</t>
  </si>
  <si>
    <t>۲-۱درآمد حاصل از سرمایه گذاری در سهام، اختیار معاملات سهام،گواهی سپرده کالایی و اختیار معاملات بورس کالا(شمش):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</si>
</sst>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,##0;\(#,##0\);"/>
    <numFmt numFmtId="165" formatCode="#,##0.00;\(#,##0.00\);"/>
    <numFmt numFmtId="166" formatCode="_(* #,##0_);_(* \(#,##0\);_(* &quot;-&quot;??_);_(@_)"/>
  </numFmts>
  <fonts count="24">
    <font>
      <sz val="11"/>
      <color theme="1"/>
      <name val="B Nazanin"/>
      <family val="2"/>
      <charset val="178"/>
      <scheme val="minor"/>
    </font>
    <font>
      <sz val="11"/>
      <color theme="1"/>
      <name val="B Nazanin"/>
      <charset val="178"/>
    </font>
    <font>
      <sz val="20"/>
      <color theme="1"/>
      <name val="B Nazanin"/>
      <charset val="178"/>
    </font>
    <font>
      <sz val="10"/>
      <color theme="1"/>
      <name val="B Nazanin"/>
      <charset val="178"/>
    </font>
    <font>
      <sz val="12"/>
      <color rgb="FF0062AC"/>
      <name val="B Nazanin"/>
      <charset val="178"/>
    </font>
    <font>
      <sz val="10"/>
      <color rgb="FF000000"/>
      <name val="B Nazanin"/>
      <charset val="178"/>
    </font>
    <font>
      <sz val="11"/>
      <color theme="1"/>
      <name val="B Nazanin"/>
      <charset val="178"/>
      <scheme val="minor"/>
    </font>
    <font>
      <sz val="11"/>
      <color rgb="FF0062AC"/>
      <name val="B Nazanin"/>
      <charset val="178"/>
      <scheme val="minor"/>
    </font>
    <font>
      <sz val="20"/>
      <color theme="1"/>
      <name val="B Nazanin"/>
      <charset val="178"/>
    </font>
    <font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rgb="FF0062AC"/>
      <name val="B Nazanin"/>
      <charset val="178"/>
    </font>
    <font>
      <sz val="11"/>
      <color rgb="FF0062AC"/>
      <name val="B Nazanin"/>
      <charset val="178"/>
    </font>
    <font>
      <b/>
      <sz val="11"/>
      <color rgb="FF0062AC"/>
      <name val="B Nazanin"/>
      <charset val="178"/>
      <scheme val="minor"/>
    </font>
    <font>
      <b/>
      <sz val="12"/>
      <color rgb="FF0062AC"/>
      <name val="B Nazanin"/>
      <charset val="178"/>
    </font>
    <font>
      <b/>
      <sz val="11"/>
      <color theme="1"/>
      <name val="B Nazanin"/>
      <charset val="178"/>
      <scheme val="minor"/>
    </font>
    <font>
      <b/>
      <sz val="11"/>
      <color rgb="FF000000"/>
      <name val="B Nazanin"/>
      <charset val="178"/>
      <scheme val="minor"/>
    </font>
    <font>
      <b/>
      <sz val="11"/>
      <color rgb="FF000000"/>
      <name val="B Nazanin"/>
      <charset val="178"/>
    </font>
    <font>
      <b/>
      <sz val="10"/>
      <color rgb="FF000000"/>
      <name val="B Nazanin"/>
      <charset val="178"/>
    </font>
    <font>
      <sz val="10"/>
      <color rgb="FF0062AC"/>
      <name val="B Nazanin"/>
      <charset val="178"/>
    </font>
    <font>
      <sz val="11"/>
      <color theme="1"/>
      <name val="B Nazanin"/>
      <family val="2"/>
      <charset val="178"/>
      <scheme val="minor"/>
    </font>
    <font>
      <b/>
      <sz val="9"/>
      <color rgb="FF141517"/>
      <name val="IRANSansFaNum"/>
    </font>
    <font>
      <sz val="9"/>
      <color rgb="FF141517"/>
      <name val="IRANSansFaNum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1" fillId="0" borderId="0" applyFont="0" applyFill="0" applyBorder="0" applyAlignment="0" applyProtection="0"/>
  </cellStyleXfs>
  <cellXfs count="129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 applyAlignment="1">
      <alignment vertical="center" readingOrder="2"/>
    </xf>
    <xf numFmtId="0" fontId="6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right" vertical="center" readingOrder="2"/>
    </xf>
    <xf numFmtId="0" fontId="7" fillId="0" borderId="0" xfId="0" applyFont="1" applyAlignment="1">
      <alignment horizontal="right" vertical="center" readingOrder="2"/>
    </xf>
    <xf numFmtId="0" fontId="6" fillId="0" borderId="0" xfId="0" applyFont="1" applyAlignment="1">
      <alignment vertic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right" vertical="center" readingOrder="2"/>
    </xf>
    <xf numFmtId="0" fontId="11" fillId="0" borderId="0" xfId="0" applyFont="1"/>
    <xf numFmtId="0" fontId="12" fillId="0" borderId="0" xfId="0" applyFont="1" applyAlignment="1">
      <alignment vertical="center" readingOrder="2"/>
    </xf>
    <xf numFmtId="0" fontId="1" fillId="0" borderId="0" xfId="0" applyFont="1" applyAlignment="1">
      <alignment vertical="center"/>
    </xf>
    <xf numFmtId="0" fontId="13" fillId="0" borderId="0" xfId="0" applyFont="1" applyAlignment="1">
      <alignment vertical="center" readingOrder="2"/>
    </xf>
    <xf numFmtId="0" fontId="17" fillId="0" borderId="0" xfId="0" applyFont="1" applyAlignment="1">
      <alignment vertical="center" readingOrder="2"/>
    </xf>
    <xf numFmtId="0" fontId="14" fillId="0" borderId="0" xfId="0" applyFont="1" applyAlignment="1">
      <alignment horizontal="right" vertical="center" readingOrder="2"/>
    </xf>
    <xf numFmtId="0" fontId="16" fillId="0" borderId="0" xfId="0" applyFont="1" applyAlignment="1">
      <alignment vertical="center"/>
    </xf>
    <xf numFmtId="0" fontId="12" fillId="0" borderId="0" xfId="0" applyFont="1" applyAlignment="1">
      <alignment horizontal="right" vertical="center" readingOrder="2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readingOrder="2"/>
    </xf>
    <xf numFmtId="0" fontId="1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readingOrder="2"/>
    </xf>
    <xf numFmtId="164" fontId="3" fillId="0" borderId="0" xfId="0" applyNumberFormat="1" applyFont="1" applyAlignment="1">
      <alignment horizontal="center" vertical="center" readingOrder="2"/>
    </xf>
    <xf numFmtId="165" fontId="3" fillId="0" borderId="0" xfId="0" applyNumberFormat="1" applyFont="1" applyAlignment="1">
      <alignment horizontal="center" vertical="center" readingOrder="2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vertical="center" readingOrder="2"/>
    </xf>
    <xf numFmtId="0" fontId="11" fillId="0" borderId="3" xfId="0" applyFont="1" applyBorder="1" applyAlignment="1">
      <alignment vertical="center"/>
    </xf>
    <xf numFmtId="0" fontId="5" fillId="0" borderId="0" xfId="0" applyFont="1" applyAlignment="1">
      <alignment horizontal="center" vertical="center" readingOrder="2"/>
    </xf>
    <xf numFmtId="0" fontId="5" fillId="0" borderId="0" xfId="0" applyFont="1" applyAlignment="1">
      <alignment horizontal="right" vertical="center" readingOrder="2"/>
    </xf>
    <xf numFmtId="0" fontId="3" fillId="0" borderId="0" xfId="0" applyFont="1" applyAlignment="1">
      <alignment horizontal="right" vertical="center" readingOrder="2"/>
    </xf>
    <xf numFmtId="0" fontId="11" fillId="0" borderId="0" xfId="0" applyFont="1" applyAlignment="1">
      <alignment vertical="center"/>
    </xf>
    <xf numFmtId="0" fontId="11" fillId="0" borderId="3" xfId="0" applyFont="1" applyBorder="1" applyAlignment="1">
      <alignment horizontal="center" vertical="center" readingOrder="2"/>
    </xf>
    <xf numFmtId="0" fontId="11" fillId="0" borderId="0" xfId="0" applyFont="1" applyAlignment="1">
      <alignment vertical="center" readingOrder="2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 readingOrder="1"/>
    </xf>
    <xf numFmtId="49" fontId="3" fillId="0" borderId="0" xfId="0" applyNumberFormat="1" applyFont="1" applyAlignment="1">
      <alignment horizontal="right" vertical="center" readingOrder="2"/>
    </xf>
    <xf numFmtId="165" fontId="20" fillId="0" borderId="0" xfId="0" applyNumberFormat="1" applyFont="1" applyAlignment="1">
      <alignment horizontal="center" vertical="center" readingOrder="2"/>
    </xf>
    <xf numFmtId="0" fontId="10" fillId="0" borderId="0" xfId="0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 readingOrder="2"/>
    </xf>
    <xf numFmtId="0" fontId="18" fillId="0" borderId="1" xfId="0" applyFont="1" applyBorder="1" applyAlignment="1">
      <alignment horizontal="center" vertical="center" readingOrder="2"/>
    </xf>
    <xf numFmtId="0" fontId="11" fillId="0" borderId="1" xfId="0" applyFont="1" applyBorder="1" applyAlignment="1">
      <alignment horizontal="right" vertical="center"/>
    </xf>
    <xf numFmtId="164" fontId="5" fillId="0" borderId="0" xfId="0" applyNumberFormat="1" applyFont="1" applyAlignment="1">
      <alignment horizontal="center" vertical="center" readingOrder="2"/>
    </xf>
    <xf numFmtId="0" fontId="0" fillId="0" borderId="0" xfId="0" applyAlignment="1">
      <alignment vertical="center"/>
    </xf>
    <xf numFmtId="0" fontId="5" fillId="0" borderId="0" xfId="0" applyFont="1" applyAlignment="1">
      <alignment horizontal="right" vertical="center" readingOrder="1"/>
    </xf>
    <xf numFmtId="0" fontId="16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right" vertical="center" readingOrder="2"/>
    </xf>
    <xf numFmtId="0" fontId="16" fillId="0" borderId="3" xfId="0" applyFont="1" applyBorder="1" applyAlignment="1">
      <alignment vertical="center"/>
    </xf>
    <xf numFmtId="0" fontId="17" fillId="0" borderId="1" xfId="0" applyFont="1" applyBorder="1" applyAlignment="1">
      <alignment horizontal="center" vertical="center" readingOrder="2"/>
    </xf>
    <xf numFmtId="0" fontId="17" fillId="0" borderId="3" xfId="0" applyFont="1" applyBorder="1" applyAlignment="1">
      <alignment vertical="center" readingOrder="2"/>
    </xf>
    <xf numFmtId="0" fontId="16" fillId="0" borderId="1" xfId="0" applyFont="1" applyBorder="1" applyAlignment="1">
      <alignment vertical="center"/>
    </xf>
    <xf numFmtId="0" fontId="17" fillId="0" borderId="3" xfId="0" applyFont="1" applyBorder="1" applyAlignment="1">
      <alignment horizontal="center" vertical="center" readingOrder="2"/>
    </xf>
    <xf numFmtId="3" fontId="3" fillId="0" borderId="0" xfId="0" applyNumberFormat="1" applyFont="1" applyAlignment="1">
      <alignment vertical="center"/>
    </xf>
    <xf numFmtId="39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/>
    <xf numFmtId="3" fontId="1" fillId="0" borderId="0" xfId="0" applyNumberFormat="1" applyFont="1"/>
    <xf numFmtId="3" fontId="6" fillId="0" borderId="0" xfId="0" applyNumberFormat="1" applyFont="1" applyAlignment="1">
      <alignment vertical="center"/>
    </xf>
    <xf numFmtId="3" fontId="22" fillId="0" borderId="0" xfId="0" applyNumberFormat="1" applyFont="1"/>
    <xf numFmtId="164" fontId="3" fillId="0" borderId="0" xfId="0" applyNumberFormat="1" applyFont="1" applyFill="1" applyAlignment="1">
      <alignment horizontal="center" vertical="center"/>
    </xf>
    <xf numFmtId="166" fontId="6" fillId="0" borderId="0" xfId="1" applyNumberFormat="1" applyFont="1" applyAlignment="1">
      <alignment vertical="center"/>
    </xf>
    <xf numFmtId="3" fontId="23" fillId="0" borderId="0" xfId="0" applyNumberFormat="1" applyFont="1"/>
    <xf numFmtId="166" fontId="6" fillId="0" borderId="0" xfId="0" applyNumberFormat="1" applyFont="1" applyAlignment="1">
      <alignment vertical="center"/>
    </xf>
    <xf numFmtId="39" fontId="6" fillId="0" borderId="0" xfId="0" applyNumberFormat="1" applyFont="1" applyAlignment="1">
      <alignment vertical="center"/>
    </xf>
    <xf numFmtId="165" fontId="5" fillId="0" borderId="0" xfId="0" applyNumberFormat="1" applyFont="1" applyBorder="1" applyAlignment="1">
      <alignment horizontal="center" vertical="center" readingOrder="2"/>
    </xf>
    <xf numFmtId="165" fontId="3" fillId="0" borderId="0" xfId="0" applyNumberFormat="1" applyFont="1" applyBorder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/>
    </xf>
    <xf numFmtId="165" fontId="5" fillId="0" borderId="0" xfId="0" applyNumberFormat="1" applyFont="1" applyFill="1" applyAlignment="1">
      <alignment horizontal="center" vertical="center" readingOrder="2"/>
    </xf>
    <xf numFmtId="165" fontId="5" fillId="0" borderId="0" xfId="0" applyNumberFormat="1" applyFont="1" applyFill="1" applyBorder="1" applyAlignment="1">
      <alignment horizontal="center" vertical="center" readingOrder="2"/>
    </xf>
    <xf numFmtId="165" fontId="3" fillId="0" borderId="0" xfId="0" applyNumberFormat="1" applyFont="1" applyFill="1" applyBorder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 readingOrder="2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vertical="center"/>
    </xf>
    <xf numFmtId="3" fontId="1" fillId="0" borderId="0" xfId="0" applyNumberFormat="1" applyFont="1" applyFill="1" applyAlignment="1">
      <alignment vertical="center"/>
    </xf>
    <xf numFmtId="3" fontId="22" fillId="0" borderId="0" xfId="0" applyNumberFormat="1" applyFont="1" applyFill="1"/>
    <xf numFmtId="164" fontId="1" fillId="0" borderId="0" xfId="0" applyNumberFormat="1" applyFont="1" applyFill="1" applyAlignment="1">
      <alignment vertical="center"/>
    </xf>
    <xf numFmtId="0" fontId="16" fillId="0" borderId="3" xfId="0" applyFont="1" applyFill="1" applyBorder="1" applyAlignment="1">
      <alignment vertical="center"/>
    </xf>
    <xf numFmtId="0" fontId="17" fillId="0" borderId="3" xfId="0" applyFont="1" applyFill="1" applyBorder="1" applyAlignment="1">
      <alignment vertical="center" readingOrder="2"/>
    </xf>
    <xf numFmtId="0" fontId="6" fillId="0" borderId="0" xfId="0" applyFont="1" applyFill="1"/>
    <xf numFmtId="0" fontId="3" fillId="0" borderId="0" xfId="0" applyFont="1" applyFill="1" applyAlignment="1">
      <alignment horizontal="right" vertical="center"/>
    </xf>
    <xf numFmtId="0" fontId="6" fillId="0" borderId="0" xfId="0" applyFont="1" applyFill="1" applyAlignment="1">
      <alignment vertical="center"/>
    </xf>
    <xf numFmtId="166" fontId="6" fillId="0" borderId="0" xfId="1" applyNumberFormat="1" applyFont="1" applyFill="1" applyAlignment="1">
      <alignment vertical="center"/>
    </xf>
    <xf numFmtId="166" fontId="6" fillId="0" borderId="0" xfId="1" applyNumberFormat="1" applyFont="1" applyBorder="1" applyAlignment="1">
      <alignment vertical="center"/>
    </xf>
    <xf numFmtId="166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66" fontId="6" fillId="0" borderId="0" xfId="1" applyNumberFormat="1" applyFont="1" applyFill="1" applyBorder="1" applyAlignment="1">
      <alignment vertical="center"/>
    </xf>
    <xf numFmtId="37" fontId="6" fillId="0" borderId="0" xfId="0" applyNumberFormat="1" applyFont="1" applyFill="1" applyBorder="1" applyAlignment="1">
      <alignment vertical="center"/>
    </xf>
    <xf numFmtId="0" fontId="8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1" fillId="0" borderId="2" xfId="0" applyFont="1" applyBorder="1" applyAlignment="1">
      <alignment horizontal="center" vertical="center" readingOrder="2"/>
    </xf>
    <xf numFmtId="0" fontId="11" fillId="0" borderId="1" xfId="0" applyFont="1" applyBorder="1" applyAlignment="1">
      <alignment horizontal="center" vertical="center" readingOrder="2"/>
    </xf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readingOrder="2"/>
    </xf>
    <xf numFmtId="0" fontId="12" fillId="0" borderId="0" xfId="0" applyFont="1" applyAlignment="1">
      <alignment horizontal="right" vertical="center" readingOrder="2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 readingOrder="2"/>
    </xf>
    <xf numFmtId="0" fontId="11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4" fillId="0" borderId="0" xfId="0" applyFont="1" applyAlignment="1">
      <alignment horizontal="right" vertical="center" readingOrder="2"/>
    </xf>
    <xf numFmtId="0" fontId="15" fillId="0" borderId="0" xfId="0" applyFont="1" applyAlignment="1">
      <alignment horizontal="right" vertical="center" readingOrder="2"/>
    </xf>
    <xf numFmtId="0" fontId="10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 readingOrder="2"/>
    </xf>
    <xf numFmtId="0" fontId="16" fillId="0" borderId="0" xfId="0" applyFont="1" applyAlignment="1">
      <alignment horizontal="center" vertical="center"/>
    </xf>
    <xf numFmtId="0" fontId="17" fillId="0" borderId="2" xfId="0" applyFont="1" applyBorder="1" applyAlignment="1">
      <alignment horizontal="center" vertical="center" readingOrder="2"/>
    </xf>
    <xf numFmtId="0" fontId="17" fillId="0" borderId="3" xfId="0" applyFont="1" applyBorder="1" applyAlignment="1">
      <alignment horizontal="center" vertical="center" readingOrder="2"/>
    </xf>
    <xf numFmtId="0" fontId="16" fillId="0" borderId="2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readingOrder="2"/>
    </xf>
    <xf numFmtId="0" fontId="13" fillId="0" borderId="0" xfId="0" applyFont="1" applyAlignment="1">
      <alignment horizontal="right" vertical="center" readingOrder="2"/>
    </xf>
    <xf numFmtId="0" fontId="1" fillId="0" borderId="5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19" fillId="0" borderId="1" xfId="0" applyFont="1" applyBorder="1" applyAlignment="1">
      <alignment horizontal="center" vertical="center" readingOrder="2"/>
    </xf>
    <xf numFmtId="0" fontId="9" fillId="0" borderId="4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/>
  </cellXfs>
  <cellStyles count="2">
    <cellStyle name="Comma" xfId="1" builtinId="3"/>
    <cellStyle name="Normal" xfId="0" builtinId="0"/>
  </cellStyles>
  <dxfs count="8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charset val="178"/>
        <scheme val="minor"/>
      </font>
      <numFmt numFmtId="166" formatCode="_(* #,##0_);_(* \(#,##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charset val="178"/>
        <scheme val="minor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358140</xdr:colOff>
      <xdr:row>0</xdr:row>
      <xdr:rowOff>106680</xdr:rowOff>
    </xdr:from>
    <xdr:to>
      <xdr:col>7</xdr:col>
      <xdr:colOff>148989</xdr:colOff>
      <xdr:row>12</xdr:row>
      <xdr:rowOff>144780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45EB8F0-CE12-4AEA-82E3-19B0616D7D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84928291" y="106680"/>
          <a:ext cx="3082689" cy="241554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.Kanani/Downloads/Report_1405070710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سودوزیان"/>
      <sheetName val="ریز سودوزیان"/>
    </sheetNames>
    <sheetDataSet>
      <sheetData sheetId="0"/>
      <sheetData sheetId="1">
        <row r="221">
          <cell r="D221">
            <v>9486008989164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1:M42" headerRowCount="0">
  <tableColumns count="13">
    <tableColumn id="1" xr3:uid="{00000000-0010-0000-0000-000001000000}" name="اشتاد ایران (تشتاد)"/>
    <tableColumn id="2" xr3:uid="{00000000-0010-0000-0000-000002000000}" name="6665380"/>
    <tableColumn id="3" xr3:uid="{00000000-0010-0000-0000-000003000000}" name="47769727395.0000"/>
    <tableColumn id="4" xr3:uid="{00000000-0010-0000-0000-000004000000}" name="33234968413.0000"/>
    <tableColumn id="5" xr3:uid="{00000000-0010-0000-0000-000005000000}" name="0"/>
    <tableColumn id="6" xr3:uid="{00000000-0010-0000-0000-000006000000}" name="Column6"/>
    <tableColumn id="7" xr3:uid="{00000000-0010-0000-0000-000007000000}" name="Column7"/>
    <tableColumn id="8" xr3:uid="{00000000-0010-0000-0000-000008000000}" name="Column8"/>
    <tableColumn id="9" xr3:uid="{00000000-0010-0000-0000-000009000000}" name="Column9"/>
    <tableColumn id="10" xr3:uid="{00000000-0010-0000-0000-00000A000000}" name="6680.0000"/>
    <tableColumn id="11" xr3:uid="{00000000-0010-0000-0000-00000B000000}" name="Column11"/>
    <tableColumn id="12" xr3:uid="{00000000-0010-0000-0000-00000C000000}" name="44490899603.0000"/>
    <tableColumn id="13" xr3:uid="{00000000-0010-0000-0000-00000D000000}" name="0.02"/>
  </tableColumns>
  <tableStyleInfo name="TableStyleNone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9:M45" headerRowCount="0">
  <tableColumns count="13">
    <tableColumn id="1" xr3:uid="{00000000-0010-0000-0200-000001000000}" name="اختیار خرید شمش نقره-2400000-1405/09/28 (SLAZ05C240)"/>
    <tableColumn id="2" xr3:uid="{00000000-0010-0000-0200-000002000000}" name="اختیار خرید"/>
    <tableColumn id="3" xr3:uid="{00000000-0010-0000-0200-000003000000}" name="موقعیت فروش"/>
    <tableColumn id="4" xr3:uid="{00000000-0010-0000-0200-000004000000}" name=""/>
    <tableColumn id="5" xr3:uid="{00000000-0010-0000-0200-000005000000}" name="2"/>
    <tableColumn id="6" xr3:uid="{00000000-0010-0000-0200-000006000000}" name="2400000.0000"/>
    <tableColumn id="7" xr3:uid="{00000000-0010-0000-0200-000007000000}" name="1405/09/28"/>
    <tableColumn id="8" xr3:uid="{00000000-0010-0000-0200-000008000000}" name="Column8"/>
    <tableColumn id="9" xr3:uid="{00000000-0010-0000-0200-000009000000}" name="موقعیت خرید"/>
    <tableColumn id="10" xr3:uid="{00000000-0010-0000-0200-00000A000000}" name="Column10"/>
    <tableColumn id="11" xr3:uid="{00000000-0010-0000-0200-00000B000000}" name="96"/>
    <tableColumn id="12" xr3:uid="{00000000-0010-0000-0200-00000C000000}" name="Column12"/>
    <tableColumn id="13" xr3:uid="{00000000-0010-0000-0200-00000D000000}" name="Column13"/>
  </tableColumns>
  <tableStyleInfo name="TableStyleNone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Table6" displayName="Table6" ref="A11:M34" headerRowCount="0">
  <tableColumns count="13">
    <tableColumn id="1" xr3:uid="{00000000-0010-0000-0400-000001000000}" name="اعتماد آفرین پارسیان (اعتماد)"/>
    <tableColumn id="2" xr3:uid="{00000000-0010-0000-0400-000002000000}" name="20864373"/>
    <tableColumn id="3" xr3:uid="{00000000-0010-0000-0400-000003000000}" name="2765792791271.0000"/>
    <tableColumn id="4" xr3:uid="{00000000-0010-0000-0400-000004000000}" name="2845022981344.0000"/>
    <tableColumn id="5" xr3:uid="{00000000-0010-0000-0400-000005000000}" name="21156955"/>
    <tableColumn id="6" xr3:uid="{00000000-0010-0000-0400-000006000000}" name="2915492047031.0000"/>
    <tableColumn id="7" xr3:uid="{00000000-0010-0000-0400-000007000000}" name="20544546"/>
    <tableColumn id="8" xr3:uid="{00000000-0010-0000-0400-000008000000}" name="2829775695864.0000"/>
    <tableColumn id="9" xr3:uid="{00000000-0010-0000-0400-000009000000}" name="21476782"/>
    <tableColumn id="10" xr3:uid="{00000000-0010-0000-0400-00000A000000}" name="140238.0000"/>
    <tableColumn id="11" xr3:uid="{00000000-0010-0000-0400-00000B000000}" name="2949548034788.0000"/>
    <tableColumn id="12" xr3:uid="{00000000-0010-0000-0400-00000C000000}" name="3011638829373.0000"/>
    <tableColumn id="13" xr3:uid="{00000000-0010-0000-0400-00000D000000}" name="1.35"/>
  </tableColumns>
  <tableStyleInfo name="TableStyleNone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5000000}" name="Table5" displayName="Table5" ref="A11:S36" headerRowCount="0">
  <tableColumns count="19">
    <tableColumn id="1" xr3:uid="{00000000-0010-0000-0500-000001000000}" name="مرابحه عام دولت113-ش.خ060627 (اراد113)"/>
    <tableColumn id="2" xr3:uid="{00000000-0010-0000-0500-000002000000}" name="بلی"/>
    <tableColumn id="3" xr3:uid="{00000000-0010-0000-0500-000003000000}" name="Column3"/>
    <tableColumn id="4" xr3:uid="{00000000-0010-0000-0500-000004000000}" name="1401/06/27"/>
    <tableColumn id="5" xr3:uid="{00000000-0010-0000-0500-000005000000}" name="1406/06/27"/>
    <tableColumn id="6" xr3:uid="{00000000-0010-0000-0500-000006000000}" name="1000000.0000"/>
    <tableColumn id="7" xr3:uid="{00000000-0010-0000-0500-000007000000}" name="0.18000000000000"/>
    <tableColumn id="8" xr3:uid="{00000000-0010-0000-0500-000008000000}" name="5000"/>
    <tableColumn id="9" xr3:uid="{00000000-0010-0000-0500-000009000000}" name="4228063125.0000"/>
    <tableColumn id="10" xr3:uid="{00000000-0010-0000-0500-00000A000000}" name="4221936875.0000"/>
    <tableColumn id="11" xr3:uid="{00000000-0010-0000-0500-00000B000000}" name="0"/>
    <tableColumn id="12" xr3:uid="{00000000-0010-0000-0500-00000C000000}" name="0.0000"/>
    <tableColumn id="13" xr3:uid="{00000000-0010-0000-0500-00000D000000}" name="Column13"/>
    <tableColumn id="14" xr3:uid="{00000000-0010-0000-0500-00000E000000}" name="Column14"/>
    <tableColumn id="15" xr3:uid="{00000000-0010-0000-0500-00000F000000}" name="Column15"/>
    <tableColumn id="16" xr3:uid="{00000000-0010-0000-0500-000010000000}" name="845000.0000"/>
    <tableColumn id="17" xr3:uid="{00000000-0010-0000-0500-000011000000}" name="Column17"/>
    <tableColumn id="18" xr3:uid="{00000000-0010-0000-0500-000012000000}" name="Column18"/>
    <tableColumn id="19" xr3:uid="{00000000-0010-0000-0500-000013000000}" name="0.00"/>
  </tableColumns>
  <tableStyleInfo name="TableStyleNone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8" displayName="Table8" ref="A10:F14" headerRowCount="0">
  <tableColumns count="6">
    <tableColumn id="1" xr3:uid="{00000000-0010-0000-0700-000001000000}" name="بانک پارسیان"/>
    <tableColumn id="2" xr3:uid="{00000000-0010-0000-0700-000002000000}" name="166810364593.0000"/>
    <tableColumn id="3" xr3:uid="{00000000-0010-0000-0700-000003000000}" name="31973129761806.0000"/>
    <tableColumn id="4" xr3:uid="{00000000-0010-0000-0700-000004000000}" name="31869213071022.0000"/>
    <tableColumn id="5" xr3:uid="{00000000-0010-0000-0700-000005000000}" name="270727055377.0000"/>
    <tableColumn id="6" xr3:uid="{00000000-0010-0000-0700-000006000000}" name="0.12"/>
  </tableColumns>
  <tableStyleInfo name="TableStyleNone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10" displayName="Table10" ref="A10:M12" headerRowCount="0">
  <tableColumns count="13">
    <tableColumn id="1" xr3:uid="{00000000-0010-0000-0900-000001000000}" name="گواهی شمش طلا CD1G0B0001 (شمش طلا)"/>
    <tableColumn id="2" xr3:uid="{00000000-0010-0000-0900-000002000000}" name="310738"/>
    <tableColumn id="3" xr3:uid="{00000000-0010-0000-0900-000003000000}" name="5457548281555.0000"/>
    <tableColumn id="4" xr3:uid="{00000000-0010-0000-0900-000004000000}" name="8677902328889.0000"/>
    <tableColumn id="5" xr3:uid="{00000000-0010-0000-0900-000005000000}" name="16000"/>
    <tableColumn id="6" xr3:uid="{00000000-0010-0000-0900-000006000000}" name="475369840063.0000"/>
    <tableColumn id="7" xr3:uid="{00000000-0010-0000-0900-000007000000}" name="93648"/>
    <tableColumn id="8" xr3:uid="{00000000-0010-0000-0900-000008000000}" name="2875557100243.0000"/>
    <tableColumn id="9" xr3:uid="{00000000-0010-0000-0900-000009000000}" name="233090"/>
    <tableColumn id="10" xr3:uid="{00000000-0010-0000-0900-00000A000000}" name="31873241.0000"/>
    <tableColumn id="11" xr3:uid="{00000000-0010-0000-0900-00000B000000}" name="4263446536981.0000"/>
    <tableColumn id="12" xr3:uid="{00000000-0010-0000-0900-00000C000000}" name="7420418544199.0000"/>
    <tableColumn id="13" xr3:uid="{00000000-0010-0000-0900-00000D000000}" name="3.33"/>
  </tableColumns>
  <tableStyleInfo name="TableStyleNone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11" displayName="Table11" ref="A8:E13" headerRowCount="0">
  <tableColumns count="5">
    <tableColumn id="1" xr3:uid="{00000000-0010-0000-0A00-000001000000}" name="درآمد حاصل از سرمایه­گذاری در سهام و حق تقدم سهام"/>
    <tableColumn id="2" xr3:uid="{00000000-0010-0000-0A00-000002000000}" name="1-2"/>
    <tableColumn id="3" xr3:uid="{00000000-0010-0000-0A00-000003000000}" name="25730415252125.0000"/>
    <tableColumn id="4" xr3:uid="{00000000-0010-0000-0A00-000004000000}" name="71.11"/>
    <tableColumn id="5" xr3:uid="{00000000-0010-0000-0A00-000005000000}" name="11.55"/>
  </tableColumns>
  <tableStyleInfo name="TableStyleNone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B000000}" name="Table29" displayName="Table29" ref="A10:M79" headerRowCount="0">
  <tableColumns count="13">
    <tableColumn id="1" xr3:uid="{00000000-0010-0000-0B00-000001000000}" name="زامیاد (خزامیا)"/>
    <tableColumn id="2" xr3:uid="{00000000-0010-0000-0B00-000002000000}" name="0"/>
    <tableColumn id="3" xr3:uid="{00000000-0010-0000-0B00-000003000000}" name="271195734215.0000"/>
    <tableColumn id="4" xr3:uid="{00000000-0010-0000-0B00-000004000000}" name="109217388803.0000"/>
    <tableColumn id="5" xr3:uid="{00000000-0010-0000-0B00-000005000000}" name="380413123018.0000">
      <calculatedColumnFormula>Table29[[#This Row],[109217388803.0000]]+Table29[[#This Row],[271195734215.0000]]+Table29[[#This Row],[0]]</calculatedColumnFormula>
    </tableColumn>
    <tableColumn id="6" xr3:uid="{00000000-0010-0000-0B00-000006000000}" name="1.05"/>
    <tableColumn id="7" xr3:uid="{00000000-0010-0000-0B00-000007000000}" name="Column7"/>
    <tableColumn id="8" xr3:uid="{00000000-0010-0000-0B00-000008000000}" name="Column8"/>
    <tableColumn id="9" xr3:uid="{00000000-0010-0000-0B00-000009000000}" name="Column9"/>
    <tableColumn id="10" xr3:uid="{00000000-0010-0000-0B00-00000A000000}" name="Column10">
      <calculatedColumnFormula>Table29[[#This Row],[109217388803.0000]]+Table29[[#This Row],[271195734215.0000]]+Table29[[#This Row],[0]]</calculatedColumnFormula>
    </tableColumn>
    <tableColumn id="11" xr3:uid="{00000000-0010-0000-0B00-00000B000000}" name="Column11"/>
    <tableColumn id="12" xr3:uid="{153DC4FB-589B-4138-8D5D-F5488879789C}" name="Column1" dataDxfId="7"/>
    <tableColumn id="13" xr3:uid="{24A09335-CFCD-4C17-8D14-290F9DFE60C9}" name="Column2" dataDxfId="6" dataCellStyle="Comma"/>
  </tableColumns>
  <tableStyleInfo name="TableStyleNone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0C000000}" name="Table30" displayName="Table30" ref="A11:K34" headerRowCount="0">
  <tableColumns count="11">
    <tableColumn id="1" xr3:uid="{00000000-0010-0000-0C00-000001000000}" name="اعتماد آفرین پارسیان (اعتماد)"/>
    <tableColumn id="2" xr3:uid="{00000000-0010-0000-0C00-000002000000}" name="0"/>
    <tableColumn id="3" xr3:uid="{00000000-0010-0000-0C00-000003000000}" name="54445145005.0000"/>
    <tableColumn id="4" xr3:uid="{00000000-0010-0000-0C00-000004000000}" name="26454351857.0000"/>
    <tableColumn id="5" xr3:uid="{00000000-0010-0000-0C00-000005000000}" name="80899496862.0000">
      <calculatedColumnFormula>Table30[[#This Row],[26454351857.0000]]+Table30[[#This Row],[54445145005.0000]]+Table30[[#This Row],[0]]</calculatedColumnFormula>
    </tableColumn>
    <tableColumn id="6" xr3:uid="{00000000-0010-0000-0C00-000006000000}" name="0.22"/>
    <tableColumn id="7" xr3:uid="{00000000-0010-0000-0C00-000007000000}" name="Column7"/>
    <tableColumn id="8" xr3:uid="{00000000-0010-0000-0C00-000008000000}" name="Column8"/>
    <tableColumn id="9" xr3:uid="{00000000-0010-0000-0C00-000009000000}" name="Column9"/>
    <tableColumn id="10" xr3:uid="{00000000-0010-0000-0C00-00000A000000}" name="Column10"/>
    <tableColumn id="11" xr3:uid="{00000000-0010-0000-0C00-00000B000000}" name="Column11"/>
  </tableColumns>
  <tableStyleInfo name="TableStyleNone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0D000000}" name="Table28" displayName="Table28" ref="A10:I35" headerRowCount="0">
  <tableColumns count="9">
    <tableColumn id="1" xr3:uid="{00000000-0010-0000-0D00-000001000000}" name="مرابحه عام دولت113-ش.خ060627 (اراد113)"/>
    <tableColumn id="2" xr3:uid="{00000000-0010-0000-0D00-000002000000}" name="80705971.0000"/>
    <tableColumn id="3" xr3:uid="{00000000-0010-0000-0D00-000003000000}" name="0"/>
    <tableColumn id="4" xr3:uid="{00000000-0010-0000-0D00-000004000000}" name="Column4"/>
    <tableColumn id="5" xr3:uid="{00000000-0010-0000-0D00-000005000000}" name="Column5"/>
    <tableColumn id="6" xr3:uid="{00000000-0010-0000-0D00-000006000000}" name="Column6"/>
    <tableColumn id="7" xr3:uid="{00000000-0010-0000-0D00-000007000000}" name="Column7"/>
    <tableColumn id="8" xr3:uid="{00000000-0010-0000-0D00-000008000000}" name="Column8"/>
    <tableColumn id="9" xr3:uid="{00000000-0010-0000-0D00-000009000000}" name="Column9"/>
  </tableColumns>
  <tableStyleInfo name="TableStyleNone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0E000000}" name="Table31" displayName="Table31" ref="A10:F47" headerRowCount="0">
  <tableColumns count="6">
    <tableColumn id="1" xr3:uid="{00000000-0010-0000-0E00-000001000000}" name="پارسیان | 81000008775005"/>
    <tableColumn id="2" xr3:uid="{00000000-0010-0000-0E00-000002000000}" name="81000008775005"/>
    <tableColumn id="3" xr3:uid="{00000000-0010-0000-0E00-000003000000}" name="2059294.0000"/>
    <tableColumn id="4" xr3:uid="{00000000-0010-0000-0E00-000004000000}" name="0.37"/>
    <tableColumn id="5" xr3:uid="{00000000-0010-0000-0E00-000005000000}" name="Column5"/>
    <tableColumn id="6" xr3:uid="{00000000-0010-0000-0E00-000006000000}" name="Column6"/>
  </tableColumns>
  <tableStyleInfo name="TableStyleNone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0F000000}" name="Table32" displayName="Table32" ref="A11:C13" headerRowCount="0" headerRowDxfId="5" dataDxfId="4" totalsRowDxfId="3">
  <tableColumns count="3">
    <tableColumn id="1" xr3:uid="{00000000-0010-0000-0F00-000001000000}" name="سایر درآمدها" dataDxfId="2"/>
    <tableColumn id="2" xr3:uid="{00000000-0010-0000-0F00-000002000000}" name="5844295584.0000" dataDxfId="1"/>
    <tableColumn id="3" xr3:uid="{00000000-0010-0000-0F00-000003000000}" name="Column3" dataDxfId="0"/>
  </tableColumns>
  <tableStyleInfo name="TableStyleNone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11000000}" name="Table13" displayName="Table13" ref="A11:F12" headerRowCount="0">
  <tableColumns count="6">
    <tableColumn id="1" xr3:uid="{00000000-0010-0000-1100-000001000000}" name="صندوق اعتماد هامرز (هامرز)"/>
    <tableColumn id="2" xr3:uid="{00000000-0010-0000-1100-000002000000}" name="1405/06/15"/>
    <tableColumn id="3" xr3:uid="{00000000-0010-0000-1100-000003000000}" name="160000000.0000"/>
    <tableColumn id="4" xr3:uid="{00000000-0010-0000-1100-000004000000}" name="275.000000000"/>
    <tableColumn id="5" xr3:uid="{00000000-0010-0000-1100-000005000000}" name="44000000000.0000"/>
    <tableColumn id="6" xr3:uid="{00000000-0010-0000-1100-000006000000}" name="Column6"/>
  </tableColumns>
  <tableStyleInfo name="TableStyleNone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12000000}" name="Table14" displayName="Table14" ref="A10:J72" headerRowCount="0">
  <tableColumns count="10">
    <tableColumn id="1" xr3:uid="{00000000-0010-0000-1200-000001000000}" name="مرابحه عام دولت263-ش.خ070223 (اراد263)"/>
    <tableColumn id="2" xr3:uid="{00000000-0010-0000-1200-000002000000}" name="1407/02/23"/>
    <tableColumn id="3" xr3:uid="{00000000-0010-0000-1200-000003000000}" name="Column3"/>
    <tableColumn id="4" xr3:uid="{00000000-0010-0000-1200-000004000000}" name="23.00"/>
    <tableColumn id="5" xr3:uid="{00000000-0010-0000-1200-000005000000}" name="93104298.0000"/>
    <tableColumn id="6" xr3:uid="{00000000-0010-0000-1200-000006000000}" name="0"/>
    <tableColumn id="7" xr3:uid="{00000000-0010-0000-1200-000007000000}" name="Column7"/>
    <tableColumn id="8" xr3:uid="{00000000-0010-0000-1200-000008000000}" name="Column8"/>
    <tableColumn id="9" xr3:uid="{00000000-0010-0000-1200-000009000000}" name="Column9"/>
    <tableColumn id="10" xr3:uid="{00000000-0010-0000-1200-00000A000000}" name="Column10"/>
  </tableColumns>
  <tableStyleInfo name="TableStyleNone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13000000}" name="Table15" displayName="Table15" ref="A11:G48" headerRowCount="0">
  <tableColumns count="7">
    <tableColumn id="1" xr3:uid="{00000000-0010-0000-1300-000001000000}" name="پارسیان | 47001106835606"/>
    <tableColumn id="2" xr3:uid="{00000000-0010-0000-1300-000002000000}" name="1569888.0000"/>
    <tableColumn id="3" xr3:uid="{00000000-0010-0000-1300-000003000000}" name="0"/>
    <tableColumn id="4" xr3:uid="{00000000-0010-0000-1300-000004000000}" name="Column4"/>
    <tableColumn id="5" xr3:uid="{00000000-0010-0000-1300-000005000000}" name="Column5"/>
    <tableColumn id="6" xr3:uid="{00000000-0010-0000-1300-000006000000}" name="Column6"/>
    <tableColumn id="7" xr3:uid="{00000000-0010-0000-1300-000007000000}" name="Column7"/>
  </tableColumns>
  <tableStyleInfo name="TableStyleNone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14000000}" name="Table16" displayName="Table16" ref="A11:I32" headerRowCount="0">
  <tableColumns count="9">
    <tableColumn id="1" xr3:uid="{00000000-0010-0000-1400-000001000000}" name="زامیاد (خزامیا)"/>
    <tableColumn id="2" xr3:uid="{00000000-0010-0000-1400-000002000000}" name="559933399"/>
    <tableColumn id="3" xr3:uid="{00000000-0010-0000-1400-000003000000}" name="921233768828.0000"/>
    <tableColumn id="4" xr3:uid="{00000000-0010-0000-1400-000004000000}" name="-812016380025.0000"/>
    <tableColumn id="5" xr3:uid="{00000000-0010-0000-1400-000005000000}" name="109217388803.0000"/>
    <tableColumn id="6" xr3:uid="{00000000-0010-0000-1400-000006000000}" name="Column6"/>
    <tableColumn id="7" xr3:uid="{00000000-0010-0000-1400-000007000000}" name="Column7"/>
    <tableColumn id="8" xr3:uid="{00000000-0010-0000-1400-000008000000}" name="Column8"/>
    <tableColumn id="9" xr3:uid="{00000000-0010-0000-1400-000009000000}" name="Column9"/>
  </tableColumns>
  <tableStyleInfo name="TableStyleNone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5000000}" name="Table17" displayName="Table17" ref="A44:I62" headerRowCount="0">
  <tableColumns count="9">
    <tableColumn id="1" xr3:uid="{00000000-0010-0000-1500-000001000000}" name="اعتماد آفرین پارسیان (اعتماد)"/>
    <tableColumn id="2" xr3:uid="{00000000-0010-0000-1500-000002000000}" name="20544546"/>
    <tableColumn id="3" xr3:uid="{00000000-0010-0000-1500-000003000000}" name="2829775695864.0000"/>
    <tableColumn id="4" xr3:uid="{00000000-0010-0000-1500-000004000000}" name="-2803321344007.0000"/>
    <tableColumn id="5" xr3:uid="{00000000-0010-0000-1500-000005000000}" name="26454351857.0000"/>
    <tableColumn id="6" xr3:uid="{00000000-0010-0000-1500-000006000000}" name="Column6"/>
    <tableColumn id="7" xr3:uid="{00000000-0010-0000-1500-000007000000}" name="Column7"/>
    <tableColumn id="8" xr3:uid="{00000000-0010-0000-1500-000008000000}" name="Column8"/>
    <tableColumn id="9" xr3:uid="{00000000-0010-0000-1500-000009000000}" name="Column9"/>
  </tableColumns>
  <tableStyleInfo name="TableStyleNone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6000000}" name="Table18" displayName="Table18" ref="A38:I38" headerRowCount="0">
  <tableColumns count="9">
    <tableColumn id="1" xr3:uid="{00000000-0010-0000-1600-000001000000}" name="جمع"/>
    <tableColumn id="2" xr3:uid="{00000000-0010-0000-1600-000002000000}" name="Column2"/>
    <tableColumn id="3" xr3:uid="{00000000-0010-0000-1600-000003000000}" name="0"/>
    <tableColumn id="4" xr3:uid="{00000000-0010-0000-1600-000004000000}" name="Column4"/>
    <tableColumn id="5" xr3:uid="{00000000-0010-0000-1600-000005000000}" name="Column5"/>
    <tableColumn id="6" xr3:uid="{00000000-0010-0000-1600-000006000000}" name="Column6"/>
    <tableColumn id="7" xr3:uid="{00000000-0010-0000-1600-000007000000}" name="Column7"/>
    <tableColumn id="8" xr3:uid="{00000000-0010-0000-1600-000008000000}" name="Column8"/>
    <tableColumn id="9" xr3:uid="{00000000-0010-0000-1600-000009000000}" name="Column9"/>
  </tableColumns>
  <tableStyleInfo name="TableStyleNone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7000000}" name="Table19" displayName="Table19" ref="A68:I70" headerRowCount="0">
  <tableColumns count="9">
    <tableColumn id="1" xr3:uid="{00000000-0010-0000-1700-000001000000}" name="گواهی شمش طلا CD1G0B0001 (شمش طلا)"/>
    <tableColumn id="2" xr3:uid="{00000000-0010-0000-1700-000002000000}" name="93648"/>
    <tableColumn id="3" xr3:uid="{00000000-0010-0000-1700-000003000000}" name="2875557100243.0000"/>
    <tableColumn id="4" xr3:uid="{00000000-0010-0000-1700-000004000000}" name="-2616760465682.0000"/>
    <tableColumn id="5" xr3:uid="{00000000-0010-0000-1700-000005000000}" name="258796634561.0000"/>
    <tableColumn id="6" xr3:uid="{00000000-0010-0000-1700-000006000000}" name="Column6"/>
    <tableColumn id="7" xr3:uid="{00000000-0010-0000-1700-000007000000}" name="Column7"/>
    <tableColumn id="8" xr3:uid="{00000000-0010-0000-1700-000008000000}" name="Column8"/>
    <tableColumn id="9" xr3:uid="{00000000-0010-0000-1700-000009000000}" name="Column9"/>
  </tableColumns>
  <tableStyleInfo name="TableStyleNone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8000000}" name="Table20" displayName="Table20" ref="A76:I93" headerRowCount="0">
  <tableColumns count="9">
    <tableColumn id="1" xr3:uid="{00000000-0010-0000-1800-000001000000}" name="اختیار خرید لوتوس-800000-1405/07/25 (TLME05C80)"/>
    <tableColumn id="2" xr3:uid="{00000000-0010-0000-1800-000002000000}" name="-53"/>
    <tableColumn id="3" xr3:uid="{00000000-0010-0000-1800-000003000000}" name="43075757.0000"/>
    <tableColumn id="4" xr3:uid="{00000000-0010-0000-1800-000004000000}" name="-43101578.0000"/>
    <tableColumn id="5" xr3:uid="{00000000-0010-0000-1800-000005000000}" name="-25821.0000"/>
    <tableColumn id="6" xr3:uid="{00000000-0010-0000-1800-000006000000}" name="Column6"/>
    <tableColumn id="7" xr3:uid="{00000000-0010-0000-1800-000007000000}" name="Column7"/>
    <tableColumn id="8" xr3:uid="{00000000-0010-0000-1800-000008000000}" name="Column8"/>
    <tableColumn id="9" xr3:uid="{00000000-0010-0000-1800-000009000000}" name="Column9"/>
  </tableColumns>
  <tableStyleInfo name="TableStyleNone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A000000}" name="Table22" displayName="Table22" ref="A11:I42" headerRowCount="0">
  <tableColumns count="9">
    <tableColumn id="1" xr3:uid="{00000000-0010-0000-1A00-000001000000}" name="اشتاد ایران (تشتاد)"/>
    <tableColumn id="2" xr3:uid="{00000000-0010-0000-1A00-000002000000}" name="6665380"/>
    <tableColumn id="3" xr3:uid="{00000000-0010-0000-1A00-000003000000}" name="44490899603.0000"/>
    <tableColumn id="4" xr3:uid="{00000000-0010-0000-1A00-000004000000}" name="-33234968413.0000"/>
    <tableColumn id="5" xr3:uid="{00000000-0010-0000-1A00-000005000000}" name="11255931190.0000"/>
    <tableColumn id="6" xr3:uid="{00000000-0010-0000-1A00-000006000000}" name="Column6"/>
    <tableColumn id="7" xr3:uid="{00000000-0010-0000-1A00-000007000000}" name="Column7"/>
    <tableColumn id="8" xr3:uid="{00000000-0010-0000-1A00-000008000000}" name="Column8"/>
    <tableColumn id="9" xr3:uid="{00000000-0010-0000-1A00-000009000000}" name="Column9"/>
  </tableColumns>
  <tableStyleInfo name="TableStyleNone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B000000}" name="Table23" displayName="Table23" ref="A79:I102" headerRowCount="0">
  <tableColumns count="9">
    <tableColumn id="1" xr3:uid="{00000000-0010-0000-1B00-000001000000}" name="با درآمد ثابت پایش (پایش)"/>
    <tableColumn id="2" xr3:uid="{00000000-0010-0000-1B00-000002000000}" name="146000000"/>
    <tableColumn id="3" xr3:uid="{00000000-0010-0000-1B00-000003000000}" name="3089096475478.0000"/>
    <tableColumn id="4" xr3:uid="{00000000-0010-0000-1B00-000004000000}" name="-3000653101000.0000"/>
    <tableColumn id="5" xr3:uid="{00000000-0010-0000-1B00-000005000000}" name="88443374478.0000"/>
    <tableColumn id="6" xr3:uid="{00000000-0010-0000-1B00-000006000000}" name="Column6"/>
    <tableColumn id="7" xr3:uid="{00000000-0010-0000-1B00-000007000000}" name="Column7"/>
    <tableColumn id="8" xr3:uid="{00000000-0010-0000-1B00-000008000000}" name="Column8"/>
    <tableColumn id="9" xr3:uid="{00000000-0010-0000-1B00-000009000000}" name="Column9"/>
  </tableColumns>
  <tableStyleInfo name="TableStyleNone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C000000}" name="Table24" displayName="Table24" ref="A48:I73" headerRowCount="0">
  <tableColumns count="9">
    <tableColumn id="1" xr3:uid="{00000000-0010-0000-1C00-000001000000}" name="اجاره اهداف لوتوس 14070531 (اهداف071)"/>
    <tableColumn id="2" xr3:uid="{00000000-0010-0000-1C00-000002000000}" name="5000"/>
    <tableColumn id="3" xr3:uid="{00000000-0010-0000-1C00-000003000000}" name="4236926000.0000"/>
    <tableColumn id="4" xr3:uid="{00000000-0010-0000-1C00-000004000000}" name="-4236926000.0000"/>
    <tableColumn id="5" xr3:uid="{00000000-0010-0000-1C00-000005000000}" name="0"/>
    <tableColumn id="6" xr3:uid="{00000000-0010-0000-1C00-000006000000}" name="Column6"/>
    <tableColumn id="7" xr3:uid="{00000000-0010-0000-1C00-000007000000}" name="Column7"/>
    <tableColumn id="8" xr3:uid="{00000000-0010-0000-1C00-000008000000}" name="Column8"/>
    <tableColumn id="9" xr3:uid="{00000000-0010-0000-1C00-000009000000}" name="Column9"/>
  </tableColumns>
  <tableStyleInfo name="TableStyleNone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D000000}" name="Table25" displayName="Table25" ref="A108:I110" headerRowCount="0">
  <tableColumns count="9">
    <tableColumn id="1" xr3:uid="{00000000-0010-0000-1D00-000001000000}" name="گواهی شمش طلا CD1G0B0001 (شمش طلا)"/>
    <tableColumn id="2" xr3:uid="{00000000-0010-0000-1D00-000002000000}" name="233090"/>
    <tableColumn id="3" xr3:uid="{00000000-0010-0000-1D00-000003000000}" name="7420418544199.0000"/>
    <tableColumn id="4" xr3:uid="{00000000-0010-0000-1D00-000004000000}" name="-6536511703270.0000"/>
    <tableColumn id="5" xr3:uid="{00000000-0010-0000-1D00-000005000000}" name="883906840929.0000"/>
    <tableColumn id="6" xr3:uid="{00000000-0010-0000-1D00-000006000000}" name="Column6"/>
    <tableColumn id="7" xr3:uid="{00000000-0010-0000-1D00-000007000000}" name="Column7"/>
    <tableColumn id="8" xr3:uid="{00000000-0010-0000-1D00-000008000000}" name="Column8"/>
    <tableColumn id="9" xr3:uid="{00000000-0010-0000-1D00-000009000000}" name="Column9"/>
  </tableColumns>
  <tableStyleInfo name="TableStyleNone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E000000}" name="Table26" displayName="Table26" ref="A116:I152" headerRowCount="0">
  <tableColumns count="9">
    <tableColumn id="1" xr3:uid="{00000000-0010-0000-1E00-000001000000}" name="اختیار خرید شمش نقره-2400000-1405/09/28 (SLAZ05C240)"/>
    <tableColumn id="2" xr3:uid="{00000000-0010-0000-1E00-000002000000}" name="96"/>
    <tableColumn id="3" xr3:uid="{00000000-0010-0000-1E00-000003000000}" name="274922852.0000"/>
    <tableColumn id="4" xr3:uid="{00000000-0010-0000-1E00-000004000000}" name="-146248176.0000"/>
    <tableColumn id="5" xr3:uid="{00000000-0010-0000-1E00-000005000000}" name="128674676.0000"/>
    <tableColumn id="6" xr3:uid="{00000000-0010-0000-1E00-000006000000}" name="Column6"/>
    <tableColumn id="7" xr3:uid="{00000000-0010-0000-1E00-000007000000}" name="Column7"/>
    <tableColumn id="8" xr3:uid="{00000000-0010-0000-1E00-000008000000}" name="Column8"/>
    <tableColumn id="9" xr3:uid="{00000000-0010-0000-1E00-000009000000}" name="Column9"/>
  </tableColumns>
  <tableStyleInfo name="TableStyleNon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1">
      <a:majorFont>
        <a:latin typeface="B Nazanin"/>
        <a:ea typeface=""/>
        <a:cs typeface=""/>
      </a:majorFont>
      <a:minorFont>
        <a:latin typeface="B Nazanin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2" Type="http://schemas.openxmlformats.org/officeDocument/2006/relationships/table" Target="../tables/table17.xml"/><Relationship Id="rId1" Type="http://schemas.openxmlformats.org/officeDocument/2006/relationships/table" Target="../tables/table16.xml"/><Relationship Id="rId5" Type="http://schemas.openxmlformats.org/officeDocument/2006/relationships/table" Target="../tables/table20.xml"/><Relationship Id="rId4" Type="http://schemas.openxmlformats.org/officeDocument/2006/relationships/table" Target="../tables/table19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3.xml"/><Relationship Id="rId2" Type="http://schemas.openxmlformats.org/officeDocument/2006/relationships/table" Target="../tables/table22.xml"/><Relationship Id="rId1" Type="http://schemas.openxmlformats.org/officeDocument/2006/relationships/table" Target="../tables/table21.xml"/><Relationship Id="rId5" Type="http://schemas.openxmlformats.org/officeDocument/2006/relationships/table" Target="../tables/table25.xml"/><Relationship Id="rId4" Type="http://schemas.openxmlformats.org/officeDocument/2006/relationships/table" Target="../tables/table2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Q23"/>
  <sheetViews>
    <sheetView rightToLeft="1" tabSelected="1" zoomScaleNormal="100" workbookViewId="0">
      <selection activeCell="R16" sqref="R16"/>
    </sheetView>
  </sheetViews>
  <sheetFormatPr defaultColWidth="9" defaultRowHeight="16.8"/>
  <cols>
    <col min="1" max="1" width="9" style="1" customWidth="1"/>
    <col min="2" max="16384" width="9" style="1"/>
  </cols>
  <sheetData>
    <row r="5" spans="1:17" ht="1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5" customHeight="1">
      <c r="A7" s="3"/>
      <c r="B7" s="3"/>
      <c r="C7" s="3"/>
      <c r="D7" s="3"/>
      <c r="E7" s="3"/>
      <c r="F7" s="3"/>
      <c r="G7" s="3"/>
      <c r="H7" s="3"/>
      <c r="I7" s="3"/>
      <c r="J7" s="2"/>
      <c r="K7" s="2"/>
      <c r="L7" s="2"/>
      <c r="M7" s="2"/>
      <c r="N7" s="2"/>
      <c r="O7" s="2"/>
      <c r="P7" s="2"/>
      <c r="Q7" s="2"/>
    </row>
    <row r="8" spans="1:17" ht="15" customHeight="1">
      <c r="A8" s="3"/>
      <c r="B8" s="3"/>
      <c r="C8" s="3"/>
      <c r="D8" s="3"/>
      <c r="E8" s="3"/>
      <c r="F8" s="3"/>
      <c r="G8" s="3"/>
      <c r="H8" s="3"/>
      <c r="I8" s="3"/>
      <c r="J8" s="2"/>
      <c r="K8" s="2"/>
      <c r="L8" s="2"/>
      <c r="M8" s="2"/>
      <c r="N8" s="2"/>
      <c r="O8" s="2"/>
      <c r="P8" s="2"/>
      <c r="Q8" s="2"/>
    </row>
    <row r="9" spans="1:17" ht="15" customHeight="1">
      <c r="A9" s="3"/>
      <c r="B9" s="3"/>
      <c r="C9" s="3"/>
      <c r="D9" s="3"/>
      <c r="E9" s="3"/>
      <c r="F9" s="3"/>
      <c r="G9" s="3"/>
      <c r="H9" s="3"/>
      <c r="I9" s="3"/>
      <c r="J9" s="2"/>
      <c r="K9" s="2"/>
      <c r="L9" s="2"/>
      <c r="M9" s="2"/>
      <c r="N9" s="2"/>
      <c r="O9" s="2"/>
      <c r="P9" s="2"/>
      <c r="Q9" s="2"/>
    </row>
    <row r="10" spans="1:17" ht="15" customHeight="1">
      <c r="A10" s="3"/>
      <c r="B10" s="3"/>
      <c r="C10" s="3"/>
      <c r="D10" s="3"/>
      <c r="E10" s="3"/>
      <c r="F10" s="3"/>
      <c r="G10" s="3"/>
      <c r="H10" s="3"/>
      <c r="I10" s="3"/>
      <c r="J10" s="2"/>
      <c r="K10" s="2"/>
      <c r="L10" s="2"/>
      <c r="M10" s="2"/>
      <c r="N10" s="2"/>
      <c r="O10" s="2"/>
      <c r="P10" s="2"/>
      <c r="Q10" s="2"/>
    </row>
    <row r="11" spans="1:17" ht="15" customHeight="1">
      <c r="A11" s="3"/>
      <c r="B11" s="3"/>
      <c r="C11" s="3"/>
      <c r="D11" s="3"/>
      <c r="E11" s="3"/>
      <c r="F11" s="3"/>
      <c r="G11" s="3"/>
      <c r="H11" s="3"/>
      <c r="I11" s="3"/>
      <c r="J11" s="2"/>
      <c r="K11" s="2"/>
      <c r="L11" s="2"/>
      <c r="M11" s="2"/>
      <c r="N11" s="2"/>
      <c r="O11" s="2"/>
      <c r="P11" s="2"/>
      <c r="Q11" s="2"/>
    </row>
    <row r="12" spans="1:17" ht="15" customHeight="1">
      <c r="A12" s="3"/>
      <c r="B12" s="3"/>
      <c r="C12" s="3"/>
      <c r="D12" s="3"/>
      <c r="E12" s="3"/>
      <c r="F12" s="3"/>
      <c r="G12" s="3"/>
      <c r="H12" s="3"/>
      <c r="I12" s="3"/>
      <c r="J12" s="2"/>
      <c r="K12" s="2"/>
      <c r="L12" s="2"/>
      <c r="M12" s="2"/>
      <c r="N12" s="2"/>
      <c r="O12" s="2"/>
      <c r="P12" s="2"/>
      <c r="Q12" s="2"/>
    </row>
    <row r="13" spans="1:17" ht="15" customHeight="1">
      <c r="A13" s="3"/>
      <c r="B13" s="3"/>
      <c r="C13" s="3"/>
      <c r="D13" s="3"/>
      <c r="E13" s="3"/>
      <c r="F13" s="3"/>
      <c r="G13" s="3"/>
      <c r="H13" s="3"/>
      <c r="I13" s="3"/>
      <c r="J13" s="2"/>
      <c r="K13" s="2"/>
      <c r="L13" s="2"/>
      <c r="M13" s="2"/>
      <c r="N13" s="2"/>
      <c r="O13" s="2"/>
      <c r="P13" s="2"/>
      <c r="Q13" s="2"/>
    </row>
    <row r="14" spans="1:17" ht="15" customHeight="1">
      <c r="A14" s="96" t="s">
        <v>0</v>
      </c>
      <c r="B14" s="97"/>
      <c r="C14" s="97"/>
      <c r="D14" s="97"/>
      <c r="E14" s="97"/>
      <c r="F14" s="97"/>
      <c r="G14" s="97"/>
      <c r="H14" s="97"/>
      <c r="I14" s="97"/>
      <c r="J14" s="2"/>
      <c r="K14" s="2"/>
      <c r="L14" s="2"/>
      <c r="M14" s="2"/>
      <c r="N14" s="2"/>
      <c r="O14" s="2"/>
      <c r="P14" s="2"/>
      <c r="Q14" s="2"/>
    </row>
    <row r="15" spans="1:17" ht="15" customHeight="1">
      <c r="A15" s="97"/>
      <c r="B15" s="97"/>
      <c r="C15" s="97"/>
      <c r="D15" s="97"/>
      <c r="E15" s="97"/>
      <c r="F15" s="97"/>
      <c r="G15" s="97"/>
      <c r="H15" s="97"/>
      <c r="I15" s="97"/>
    </row>
    <row r="16" spans="1:17" ht="15" customHeight="1">
      <c r="A16" s="98" t="s">
        <v>1</v>
      </c>
      <c r="B16" s="99"/>
      <c r="C16" s="99"/>
      <c r="D16" s="99"/>
      <c r="E16" s="99"/>
      <c r="F16" s="99"/>
      <c r="G16" s="99"/>
      <c r="H16" s="99"/>
      <c r="I16" s="99"/>
    </row>
    <row r="17" spans="1:9" ht="15" customHeight="1">
      <c r="A17" s="99"/>
      <c r="B17" s="99"/>
      <c r="C17" s="99"/>
      <c r="D17" s="99"/>
      <c r="E17" s="99"/>
      <c r="F17" s="99"/>
      <c r="G17" s="99"/>
      <c r="H17" s="99"/>
      <c r="I17" s="99"/>
    </row>
    <row r="18" spans="1:9" ht="15" customHeight="1">
      <c r="A18" s="99"/>
      <c r="B18" s="99"/>
      <c r="C18" s="99"/>
      <c r="D18" s="99"/>
      <c r="E18" s="99"/>
      <c r="F18" s="99"/>
      <c r="G18" s="99"/>
      <c r="H18" s="99"/>
      <c r="I18" s="99"/>
    </row>
    <row r="19" spans="1:9" ht="15" customHeight="1">
      <c r="A19" s="98" t="s">
        <v>2</v>
      </c>
      <c r="B19" s="99"/>
      <c r="C19" s="99"/>
      <c r="D19" s="99"/>
      <c r="E19" s="99"/>
      <c r="F19" s="99"/>
      <c r="G19" s="99"/>
      <c r="H19" s="99"/>
      <c r="I19" s="99"/>
    </row>
    <row r="20" spans="1:9" ht="15" customHeight="1">
      <c r="A20" s="99"/>
      <c r="B20" s="99"/>
      <c r="C20" s="99"/>
      <c r="D20" s="99"/>
      <c r="E20" s="99"/>
      <c r="F20" s="99"/>
      <c r="G20" s="99"/>
      <c r="H20" s="99"/>
      <c r="I20" s="99"/>
    </row>
    <row r="21" spans="1:9" ht="15" customHeight="1">
      <c r="A21" s="99"/>
      <c r="B21" s="99"/>
      <c r="C21" s="99"/>
      <c r="D21" s="99"/>
      <c r="E21" s="99"/>
      <c r="F21" s="99"/>
      <c r="G21" s="99"/>
      <c r="H21" s="99"/>
      <c r="I21" s="99"/>
    </row>
    <row r="22" spans="1:9" ht="15" customHeight="1">
      <c r="A22" s="99"/>
      <c r="B22" s="99"/>
      <c r="C22" s="99"/>
      <c r="D22" s="99"/>
      <c r="E22" s="99"/>
      <c r="F22" s="99"/>
      <c r="G22" s="99"/>
      <c r="H22" s="99"/>
      <c r="I22" s="99"/>
    </row>
    <row r="23" spans="1:9" ht="15" customHeight="1">
      <c r="A23" s="3"/>
      <c r="B23" s="3"/>
      <c r="C23" s="3"/>
      <c r="D23" s="3"/>
      <c r="E23" s="3"/>
      <c r="F23" s="3"/>
      <c r="G23" s="3"/>
      <c r="H23" s="3"/>
      <c r="I23" s="3"/>
    </row>
  </sheetData>
  <mergeCells count="3">
    <mergeCell ref="A14:I15"/>
    <mergeCell ref="A16:I18"/>
    <mergeCell ref="A19:I22"/>
  </mergeCells>
  <pageMargins left="0.7" right="0.7" top="0.75" bottom="0.75" header="0.3" footer="0.3"/>
  <pageSetup orientation="portrait" verticalDpi="0"/>
  <headerFooter differentOddEven="1" differentFirs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5"/>
  <sheetViews>
    <sheetView rightToLeft="1" zoomScale="85" zoomScaleNormal="85" zoomScaleSheetLayoutView="106" workbookViewId="0">
      <pane ySplit="10" topLeftCell="A11" activePane="bottomLeft" state="frozen"/>
      <selection pane="bottomLeft" activeCell="O13" sqref="O13"/>
    </sheetView>
  </sheetViews>
  <sheetFormatPr defaultColWidth="9" defaultRowHeight="16.2"/>
  <cols>
    <col min="1" max="1" width="46.75" style="26" customWidth="1"/>
    <col min="2" max="2" width="15.625" style="26" customWidth="1"/>
    <col min="3" max="4" width="19.75" style="26" customWidth="1"/>
    <col min="5" max="5" width="14.625" style="26" customWidth="1"/>
    <col min="6" max="6" width="18.625" style="26" customWidth="1"/>
    <col min="7" max="7" width="14.625" style="26" customWidth="1"/>
    <col min="8" max="8" width="19.75" style="26" customWidth="1"/>
    <col min="9" max="9" width="15.625" style="26" customWidth="1"/>
    <col min="10" max="10" width="13" style="26" customWidth="1"/>
    <col min="11" max="11" width="19.75" style="26" customWidth="1"/>
    <col min="12" max="12" width="21" style="26" customWidth="1"/>
    <col min="13" max="13" width="13" style="26" customWidth="1"/>
    <col min="14" max="14" width="9" style="4" customWidth="1"/>
    <col min="15" max="16384" width="9" style="4"/>
  </cols>
  <sheetData>
    <row r="1" spans="1:13" ht="18.600000000000001">
      <c r="A1" s="102" t="s">
        <v>3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</row>
    <row r="2" spans="1:13" ht="18.600000000000001">
      <c r="A2" s="102" t="s">
        <v>4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</row>
    <row r="3" spans="1:13" ht="18.600000000000001">
      <c r="A3" s="102" t="s">
        <v>5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</row>
    <row r="4" spans="1:13" ht="18.600000000000001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1:13" ht="18.600000000000001">
      <c r="A5" s="105" t="s">
        <v>6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</row>
    <row r="6" spans="1:13" ht="18.600000000000001">
      <c r="A6" s="105" t="s">
        <v>7</v>
      </c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</row>
    <row r="7" spans="1:13" ht="18.600000000000001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</row>
    <row r="8" spans="1:13" ht="18.75" customHeight="1">
      <c r="A8" s="28"/>
      <c r="B8" s="101" t="s">
        <v>8</v>
      </c>
      <c r="C8" s="101"/>
      <c r="D8" s="101"/>
      <c r="E8" s="106" t="s">
        <v>9</v>
      </c>
      <c r="F8" s="106"/>
      <c r="G8" s="106"/>
      <c r="H8" s="106"/>
      <c r="I8" s="101" t="s">
        <v>10</v>
      </c>
      <c r="J8" s="101"/>
      <c r="K8" s="101"/>
      <c r="L8" s="101"/>
      <c r="M8" s="101"/>
    </row>
    <row r="9" spans="1:13" ht="17.25" customHeight="1">
      <c r="A9" s="100" t="s">
        <v>11</v>
      </c>
      <c r="B9" s="104" t="s">
        <v>12</v>
      </c>
      <c r="C9" s="104" t="s">
        <v>13</v>
      </c>
      <c r="D9" s="100" t="s">
        <v>14</v>
      </c>
      <c r="E9" s="103" t="s">
        <v>15</v>
      </c>
      <c r="F9" s="103"/>
      <c r="G9" s="102" t="s">
        <v>16</v>
      </c>
      <c r="H9" s="102"/>
      <c r="I9" s="100" t="s">
        <v>12</v>
      </c>
      <c r="J9" s="100" t="s">
        <v>17</v>
      </c>
      <c r="K9" s="100" t="s">
        <v>13</v>
      </c>
      <c r="L9" s="100" t="s">
        <v>14</v>
      </c>
      <c r="M9" s="100" t="s">
        <v>18</v>
      </c>
    </row>
    <row r="10" spans="1:13" ht="20.25" customHeight="1">
      <c r="A10" s="101"/>
      <c r="B10" s="101"/>
      <c r="C10" s="101"/>
      <c r="D10" s="101"/>
      <c r="E10" s="29" t="s">
        <v>12</v>
      </c>
      <c r="F10" s="29" t="s">
        <v>19</v>
      </c>
      <c r="G10" s="29" t="s">
        <v>12</v>
      </c>
      <c r="H10" s="29" t="s">
        <v>20</v>
      </c>
      <c r="I10" s="101"/>
      <c r="J10" s="101"/>
      <c r="K10" s="101"/>
      <c r="L10" s="101"/>
      <c r="M10" s="101"/>
    </row>
    <row r="11" spans="1:13" ht="23.1" customHeight="1">
      <c r="A11" s="23" t="s">
        <v>21</v>
      </c>
      <c r="B11" s="24">
        <v>6665380</v>
      </c>
      <c r="C11" s="24">
        <v>47769727395</v>
      </c>
      <c r="D11" s="24">
        <v>33234968413</v>
      </c>
      <c r="E11" s="24">
        <v>0</v>
      </c>
      <c r="F11" s="24">
        <v>0</v>
      </c>
      <c r="G11" s="24">
        <v>0</v>
      </c>
      <c r="H11" s="24">
        <v>0</v>
      </c>
      <c r="I11" s="24">
        <v>6665380</v>
      </c>
      <c r="J11" s="24">
        <v>6680</v>
      </c>
      <c r="K11" s="24">
        <v>47769727395</v>
      </c>
      <c r="L11" s="24">
        <v>44490899603</v>
      </c>
      <c r="M11" s="25">
        <v>0.02</v>
      </c>
    </row>
    <row r="12" spans="1:13" ht="23.1" customHeight="1">
      <c r="A12" s="23" t="s">
        <v>22</v>
      </c>
      <c r="B12" s="24">
        <v>10449397063</v>
      </c>
      <c r="C12" s="24">
        <v>4736342948815</v>
      </c>
      <c r="D12" s="24">
        <v>6755621722237</v>
      </c>
      <c r="E12" s="24">
        <v>2123012828</v>
      </c>
      <c r="F12" s="24">
        <v>1512068608043</v>
      </c>
      <c r="G12" s="24">
        <v>2515305012</v>
      </c>
      <c r="H12" s="24">
        <v>1828261387420</v>
      </c>
      <c r="I12" s="24">
        <v>10057104879</v>
      </c>
      <c r="J12" s="24">
        <v>667</v>
      </c>
      <c r="K12" s="24">
        <v>5084864340280</v>
      </c>
      <c r="L12" s="24">
        <v>6702990806692</v>
      </c>
      <c r="M12" s="25">
        <v>3.01</v>
      </c>
    </row>
    <row r="13" spans="1:13" ht="23.1" customHeight="1">
      <c r="A13" s="23" t="s">
        <v>23</v>
      </c>
      <c r="B13" s="24">
        <v>786519511</v>
      </c>
      <c r="C13" s="24">
        <v>2098835902894</v>
      </c>
      <c r="D13" s="24">
        <v>1127011798350</v>
      </c>
      <c r="E13" s="24">
        <v>0</v>
      </c>
      <c r="F13" s="24">
        <v>0</v>
      </c>
      <c r="G13" s="24">
        <v>3000000</v>
      </c>
      <c r="H13" s="24">
        <v>4903466432</v>
      </c>
      <c r="I13" s="24">
        <v>783519511</v>
      </c>
      <c r="J13" s="24">
        <v>1474</v>
      </c>
      <c r="K13" s="24">
        <v>2090830370138</v>
      </c>
      <c r="L13" s="24">
        <v>1144744570934</v>
      </c>
      <c r="M13" s="25">
        <v>0.51</v>
      </c>
    </row>
    <row r="14" spans="1:13" ht="23.1" customHeight="1">
      <c r="A14" s="23" t="s">
        <v>24</v>
      </c>
      <c r="B14" s="24">
        <v>28507060719</v>
      </c>
      <c r="C14" s="24">
        <v>24138705311926</v>
      </c>
      <c r="D14" s="24">
        <v>43867508843394</v>
      </c>
      <c r="E14" s="24">
        <v>191500000</v>
      </c>
      <c r="F14" s="24">
        <v>382187156389</v>
      </c>
      <c r="G14" s="24">
        <v>3890133780</v>
      </c>
      <c r="H14" s="24">
        <v>7686768664456</v>
      </c>
      <c r="I14" s="24">
        <v>24808426939</v>
      </c>
      <c r="J14" s="24">
        <v>2308</v>
      </c>
      <c r="K14" s="24">
        <v>21218910972397</v>
      </c>
      <c r="L14" s="24">
        <v>57214333409687</v>
      </c>
      <c r="M14" s="25">
        <v>25.68</v>
      </c>
    </row>
    <row r="15" spans="1:13" ht="23.1" customHeight="1">
      <c r="A15" s="23" t="s">
        <v>25</v>
      </c>
      <c r="B15" s="24">
        <v>51860839</v>
      </c>
      <c r="C15" s="24">
        <v>225024543598</v>
      </c>
      <c r="D15" s="24">
        <v>221795697983</v>
      </c>
      <c r="E15" s="24">
        <v>0</v>
      </c>
      <c r="F15" s="24">
        <v>0</v>
      </c>
      <c r="G15" s="24">
        <v>0</v>
      </c>
      <c r="H15" s="24">
        <v>0</v>
      </c>
      <c r="I15" s="24">
        <v>51860839</v>
      </c>
      <c r="J15" s="24">
        <v>5290</v>
      </c>
      <c r="K15" s="24">
        <v>225024543598</v>
      </c>
      <c r="L15" s="24">
        <v>274135336995</v>
      </c>
      <c r="M15" s="25">
        <v>0.12</v>
      </c>
    </row>
    <row r="16" spans="1:13" ht="23.1" customHeight="1">
      <c r="A16" s="23" t="s">
        <v>26</v>
      </c>
      <c r="B16" s="24">
        <v>524473432</v>
      </c>
      <c r="C16" s="24">
        <v>1071581251480</v>
      </c>
      <c r="D16" s="24">
        <v>1729446946233</v>
      </c>
      <c r="E16" s="24">
        <v>0</v>
      </c>
      <c r="F16" s="24">
        <v>0</v>
      </c>
      <c r="G16" s="24">
        <v>4064117</v>
      </c>
      <c r="H16" s="24">
        <v>16693818342</v>
      </c>
      <c r="I16" s="24">
        <v>520409315</v>
      </c>
      <c r="J16" s="24">
        <v>4260</v>
      </c>
      <c r="K16" s="24">
        <v>1063277624805</v>
      </c>
      <c r="L16" s="24">
        <v>2215258804705</v>
      </c>
      <c r="M16" s="25">
        <v>0.99</v>
      </c>
    </row>
    <row r="17" spans="1:13" ht="23.1" customHeight="1">
      <c r="A17" s="23" t="s">
        <v>27</v>
      </c>
      <c r="B17" s="24">
        <v>6851858655</v>
      </c>
      <c r="C17" s="24">
        <v>7735785944310</v>
      </c>
      <c r="D17" s="24">
        <v>11201121432603</v>
      </c>
      <c r="E17" s="24">
        <v>0</v>
      </c>
      <c r="F17" s="24">
        <v>0</v>
      </c>
      <c r="G17" s="24">
        <v>4000000</v>
      </c>
      <c r="H17" s="24">
        <v>6930728694</v>
      </c>
      <c r="I17" s="24">
        <v>6847858655</v>
      </c>
      <c r="J17" s="24">
        <v>1837</v>
      </c>
      <c r="K17" s="24">
        <v>7731269922405</v>
      </c>
      <c r="L17" s="24">
        <v>12569955916812</v>
      </c>
      <c r="M17" s="25">
        <v>5.64</v>
      </c>
    </row>
    <row r="18" spans="1:13" ht="23.1" customHeight="1">
      <c r="A18" s="23" t="s">
        <v>28</v>
      </c>
      <c r="B18" s="24">
        <v>55638790</v>
      </c>
      <c r="C18" s="24">
        <v>51903461045</v>
      </c>
      <c r="D18" s="24">
        <v>74777298579</v>
      </c>
      <c r="E18" s="24">
        <v>84038009</v>
      </c>
      <c r="F18" s="24">
        <v>155800905937</v>
      </c>
      <c r="G18" s="24">
        <v>115338187</v>
      </c>
      <c r="H18" s="24">
        <v>187606053631</v>
      </c>
      <c r="I18" s="24">
        <v>24338612</v>
      </c>
      <c r="J18" s="24">
        <v>2172</v>
      </c>
      <c r="K18" s="24">
        <v>52323045136</v>
      </c>
      <c r="L18" s="24">
        <v>52823289033</v>
      </c>
      <c r="M18" s="25">
        <v>0.02</v>
      </c>
    </row>
    <row r="19" spans="1:13" ht="23.1" customHeight="1">
      <c r="A19" s="23" t="s">
        <v>29</v>
      </c>
      <c r="B19" s="24">
        <v>1800358337</v>
      </c>
      <c r="C19" s="24">
        <v>4217977835528</v>
      </c>
      <c r="D19" s="24">
        <v>5037172181059</v>
      </c>
      <c r="E19" s="24">
        <v>0</v>
      </c>
      <c r="F19" s="24">
        <v>0</v>
      </c>
      <c r="G19" s="24">
        <v>0</v>
      </c>
      <c r="H19" s="24">
        <v>0</v>
      </c>
      <c r="I19" s="24">
        <v>1800358337</v>
      </c>
      <c r="J19" s="24">
        <v>3420</v>
      </c>
      <c r="K19" s="24">
        <v>4217977835528</v>
      </c>
      <c r="L19" s="24">
        <v>6152546021153</v>
      </c>
      <c r="M19" s="25">
        <v>2.76</v>
      </c>
    </row>
    <row r="20" spans="1:13" ht="23.1" customHeight="1">
      <c r="A20" s="23" t="s">
        <v>30</v>
      </c>
      <c r="B20" s="24">
        <v>199889276</v>
      </c>
      <c r="C20" s="24">
        <v>836600185380</v>
      </c>
      <c r="D20" s="24">
        <v>1709751802886</v>
      </c>
      <c r="E20" s="24">
        <v>0</v>
      </c>
      <c r="F20" s="24">
        <v>0</v>
      </c>
      <c r="G20" s="24">
        <v>0</v>
      </c>
      <c r="H20" s="24">
        <v>0</v>
      </c>
      <c r="I20" s="24">
        <v>199889276</v>
      </c>
      <c r="J20" s="24">
        <v>9630</v>
      </c>
      <c r="K20" s="24">
        <v>836600185380</v>
      </c>
      <c r="L20" s="24">
        <v>1923470778251</v>
      </c>
      <c r="M20" s="25">
        <v>0.86</v>
      </c>
    </row>
    <row r="21" spans="1:13" ht="23.1" customHeight="1">
      <c r="A21" s="23" t="s">
        <v>31</v>
      </c>
      <c r="B21" s="24">
        <v>220690469</v>
      </c>
      <c r="C21" s="24">
        <v>536566667267</v>
      </c>
      <c r="D21" s="24">
        <v>315713063496</v>
      </c>
      <c r="E21" s="24">
        <v>0</v>
      </c>
      <c r="F21" s="24">
        <v>0</v>
      </c>
      <c r="G21" s="24">
        <v>0</v>
      </c>
      <c r="H21" s="24">
        <v>0</v>
      </c>
      <c r="I21" s="24">
        <v>220690469</v>
      </c>
      <c r="J21" s="24">
        <v>2490</v>
      </c>
      <c r="K21" s="24">
        <v>536566667267</v>
      </c>
      <c r="L21" s="24">
        <v>549101633170</v>
      </c>
      <c r="M21" s="25">
        <v>0.25</v>
      </c>
    </row>
    <row r="22" spans="1:13" ht="23.1" customHeight="1">
      <c r="A22" s="23" t="s">
        <v>32</v>
      </c>
      <c r="B22" s="24">
        <v>206507495</v>
      </c>
      <c r="C22" s="24">
        <v>295575983547</v>
      </c>
      <c r="D22" s="24">
        <v>661229156913</v>
      </c>
      <c r="E22" s="24">
        <v>0</v>
      </c>
      <c r="F22" s="24">
        <v>0</v>
      </c>
      <c r="G22" s="24">
        <v>0</v>
      </c>
      <c r="H22" s="24">
        <v>0</v>
      </c>
      <c r="I22" s="24">
        <v>206507495</v>
      </c>
      <c r="J22" s="24">
        <v>1095</v>
      </c>
      <c r="K22" s="24">
        <v>295575983547</v>
      </c>
      <c r="L22" s="24">
        <v>224823222957</v>
      </c>
      <c r="M22" s="25">
        <v>0.1</v>
      </c>
    </row>
    <row r="23" spans="1:13" ht="23.1" customHeight="1">
      <c r="A23" s="23" t="s">
        <v>33</v>
      </c>
      <c r="B23" s="24">
        <v>18992442</v>
      </c>
      <c r="C23" s="24">
        <v>42413921746</v>
      </c>
      <c r="D23" s="24">
        <v>50804126731</v>
      </c>
      <c r="E23" s="24">
        <v>26616862</v>
      </c>
      <c r="F23" s="24">
        <v>94666193367</v>
      </c>
      <c r="G23" s="24">
        <v>37034434</v>
      </c>
      <c r="H23" s="24">
        <v>118760257772</v>
      </c>
      <c r="I23" s="24">
        <v>8574870</v>
      </c>
      <c r="J23" s="24">
        <v>3830</v>
      </c>
      <c r="K23" s="24">
        <v>33107823911</v>
      </c>
      <c r="L23" s="24">
        <v>32816792370</v>
      </c>
      <c r="M23" s="25">
        <v>0.01</v>
      </c>
    </row>
    <row r="24" spans="1:13" ht="23.1" customHeight="1">
      <c r="A24" s="23" t="s">
        <v>34</v>
      </c>
      <c r="B24" s="24">
        <v>1325394404</v>
      </c>
      <c r="C24" s="24">
        <v>1909611131459</v>
      </c>
      <c r="D24" s="24">
        <v>1892549171977</v>
      </c>
      <c r="E24" s="24">
        <v>403553809</v>
      </c>
      <c r="F24" s="24">
        <v>667961955017</v>
      </c>
      <c r="G24" s="24">
        <v>559933399</v>
      </c>
      <c r="H24" s="24">
        <v>921233768828</v>
      </c>
      <c r="I24" s="24">
        <v>1169014814</v>
      </c>
      <c r="J24" s="24">
        <v>1729</v>
      </c>
      <c r="K24" s="24">
        <v>1759066192785</v>
      </c>
      <c r="L24" s="24">
        <v>2019690481184</v>
      </c>
      <c r="M24" s="25">
        <v>0.91</v>
      </c>
    </row>
    <row r="25" spans="1:13" ht="23.1" customHeight="1">
      <c r="A25" s="23" t="s">
        <v>35</v>
      </c>
      <c r="B25" s="24">
        <v>8634683206</v>
      </c>
      <c r="C25" s="24">
        <v>3762662446429</v>
      </c>
      <c r="D25" s="24">
        <v>5556509825316</v>
      </c>
      <c r="E25" s="24">
        <v>1857462489</v>
      </c>
      <c r="F25" s="24">
        <v>1325055886273</v>
      </c>
      <c r="G25" s="24">
        <v>1814550166</v>
      </c>
      <c r="H25" s="24">
        <v>1310296910160</v>
      </c>
      <c r="I25" s="24">
        <v>8677595529</v>
      </c>
      <c r="J25" s="24">
        <v>696</v>
      </c>
      <c r="K25" s="24">
        <v>4277909468549</v>
      </c>
      <c r="L25" s="24">
        <v>6035016387256</v>
      </c>
      <c r="M25" s="25">
        <v>2.71</v>
      </c>
    </row>
    <row r="26" spans="1:13" ht="23.1" customHeight="1">
      <c r="A26" s="23" t="s">
        <v>36</v>
      </c>
      <c r="B26" s="24">
        <v>57283297</v>
      </c>
      <c r="C26" s="24">
        <v>122968448613</v>
      </c>
      <c r="D26" s="24">
        <v>140180176389</v>
      </c>
      <c r="E26" s="24">
        <v>15178726</v>
      </c>
      <c r="F26" s="24">
        <v>45539258682</v>
      </c>
      <c r="G26" s="24">
        <v>26412805</v>
      </c>
      <c r="H26" s="24">
        <v>76996111434</v>
      </c>
      <c r="I26" s="24">
        <v>46049218</v>
      </c>
      <c r="J26" s="24">
        <v>2930</v>
      </c>
      <c r="K26" s="24">
        <v>111042051036</v>
      </c>
      <c r="L26" s="24">
        <v>134821666343</v>
      </c>
      <c r="M26" s="25">
        <v>0.06</v>
      </c>
    </row>
    <row r="27" spans="1:13" ht="23.1" customHeight="1">
      <c r="A27" s="23" t="s">
        <v>37</v>
      </c>
      <c r="B27" s="24">
        <v>8818364</v>
      </c>
      <c r="C27" s="24">
        <v>23795038901</v>
      </c>
      <c r="D27" s="24">
        <v>32338799699</v>
      </c>
      <c r="E27" s="24">
        <v>0</v>
      </c>
      <c r="F27" s="24">
        <v>0</v>
      </c>
      <c r="G27" s="24">
        <v>0</v>
      </c>
      <c r="H27" s="24">
        <v>0</v>
      </c>
      <c r="I27" s="24">
        <v>8818364</v>
      </c>
      <c r="J27" s="24">
        <v>3490</v>
      </c>
      <c r="K27" s="24">
        <v>23795038901</v>
      </c>
      <c r="L27" s="24">
        <v>30752700534</v>
      </c>
      <c r="M27" s="25">
        <v>0.01</v>
      </c>
    </row>
    <row r="28" spans="1:13" ht="23.1" customHeight="1">
      <c r="A28" s="23" t="s">
        <v>38</v>
      </c>
      <c r="B28" s="24">
        <v>15983462</v>
      </c>
      <c r="C28" s="24">
        <v>82516242238</v>
      </c>
      <c r="D28" s="24">
        <v>106368955029</v>
      </c>
      <c r="E28" s="24">
        <v>129101355</v>
      </c>
      <c r="F28" s="24">
        <v>952096263073</v>
      </c>
      <c r="G28" s="24">
        <v>72952960</v>
      </c>
      <c r="H28" s="24">
        <v>532435549811</v>
      </c>
      <c r="I28" s="24">
        <v>72131857</v>
      </c>
      <c r="J28" s="24">
        <v>7620</v>
      </c>
      <c r="K28" s="24">
        <v>550874904245</v>
      </c>
      <c r="L28" s="24">
        <v>549227020331</v>
      </c>
      <c r="M28" s="25">
        <v>0.25</v>
      </c>
    </row>
    <row r="29" spans="1:13" ht="23.1" customHeight="1">
      <c r="A29" s="23" t="s">
        <v>39</v>
      </c>
      <c r="B29" s="24">
        <v>45985267</v>
      </c>
      <c r="C29" s="24">
        <v>73446493386</v>
      </c>
      <c r="D29" s="24">
        <v>83124125619</v>
      </c>
      <c r="E29" s="24">
        <v>31264640</v>
      </c>
      <c r="F29" s="24">
        <v>71000176719</v>
      </c>
      <c r="G29" s="24">
        <v>44046849</v>
      </c>
      <c r="H29" s="24">
        <v>94844591935</v>
      </c>
      <c r="I29" s="24">
        <v>33203058</v>
      </c>
      <c r="J29" s="24">
        <v>2075</v>
      </c>
      <c r="K29" s="24">
        <v>72987528776</v>
      </c>
      <c r="L29" s="24">
        <v>68843984131</v>
      </c>
      <c r="M29" s="25">
        <v>0.03</v>
      </c>
    </row>
    <row r="30" spans="1:13" ht="23.1" customHeight="1">
      <c r="A30" s="23" t="s">
        <v>40</v>
      </c>
      <c r="B30" s="24">
        <v>0</v>
      </c>
      <c r="C30" s="24">
        <v>0</v>
      </c>
      <c r="D30" s="24">
        <v>0</v>
      </c>
      <c r="E30" s="24">
        <v>324000000</v>
      </c>
      <c r="F30" s="24">
        <v>1203660000000</v>
      </c>
      <c r="G30" s="24">
        <v>201000000</v>
      </c>
      <c r="H30" s="24">
        <v>922798148588</v>
      </c>
      <c r="I30" s="24">
        <v>123000000</v>
      </c>
      <c r="J30" s="24">
        <v>5530</v>
      </c>
      <c r="K30" s="24">
        <v>456945000000</v>
      </c>
      <c r="L30" s="24">
        <v>679673055600</v>
      </c>
      <c r="M30" s="25">
        <v>0.31</v>
      </c>
    </row>
    <row r="31" spans="1:13" ht="23.1" customHeight="1">
      <c r="A31" s="23" t="s">
        <v>41</v>
      </c>
      <c r="B31" s="24">
        <v>190509788</v>
      </c>
      <c r="C31" s="24">
        <v>433409607779</v>
      </c>
      <c r="D31" s="24">
        <v>367404451083</v>
      </c>
      <c r="E31" s="24">
        <v>73249249</v>
      </c>
      <c r="F31" s="24">
        <v>216145080461</v>
      </c>
      <c r="G31" s="24">
        <v>190952317</v>
      </c>
      <c r="H31" s="24">
        <v>506123705815</v>
      </c>
      <c r="I31" s="24">
        <v>72806720</v>
      </c>
      <c r="J31" s="24">
        <v>2900</v>
      </c>
      <c r="K31" s="24">
        <v>214417551485</v>
      </c>
      <c r="L31" s="24">
        <v>210979021993</v>
      </c>
      <c r="M31" s="25">
        <v>0.09</v>
      </c>
    </row>
    <row r="32" spans="1:13" ht="23.1" customHeight="1">
      <c r="A32" s="23" t="s">
        <v>42</v>
      </c>
      <c r="B32" s="24">
        <v>31042354</v>
      </c>
      <c r="C32" s="24">
        <v>174357929235</v>
      </c>
      <c r="D32" s="24">
        <v>173084690905</v>
      </c>
      <c r="E32" s="24">
        <v>8209075</v>
      </c>
      <c r="F32" s="24">
        <v>47235442293</v>
      </c>
      <c r="G32" s="24">
        <v>7312068</v>
      </c>
      <c r="H32" s="24">
        <v>42994890646</v>
      </c>
      <c r="I32" s="24">
        <v>31939361</v>
      </c>
      <c r="J32" s="24">
        <v>5800</v>
      </c>
      <c r="K32" s="24">
        <v>180571876464</v>
      </c>
      <c r="L32" s="24">
        <v>185107505099</v>
      </c>
      <c r="M32" s="25">
        <v>0.08</v>
      </c>
    </row>
    <row r="33" spans="1:13" ht="23.1" customHeight="1">
      <c r="A33" s="23" t="s">
        <v>43</v>
      </c>
      <c r="B33" s="24">
        <v>64281747</v>
      </c>
      <c r="C33" s="24">
        <v>172673454748</v>
      </c>
      <c r="D33" s="24">
        <v>149598407500</v>
      </c>
      <c r="E33" s="24">
        <v>28347401</v>
      </c>
      <c r="F33" s="24">
        <v>78444108742</v>
      </c>
      <c r="G33" s="24">
        <v>41976209</v>
      </c>
      <c r="H33" s="24">
        <v>116512321689</v>
      </c>
      <c r="I33" s="24">
        <v>50652939</v>
      </c>
      <c r="J33" s="24">
        <v>2880</v>
      </c>
      <c r="K33" s="24">
        <v>139222654799</v>
      </c>
      <c r="L33" s="24">
        <v>145769595169</v>
      </c>
      <c r="M33" s="25">
        <v>7.0000000000000007E-2</v>
      </c>
    </row>
    <row r="34" spans="1:13" ht="23.1" customHeight="1">
      <c r="A34" s="23" t="s">
        <v>44</v>
      </c>
      <c r="B34" s="24">
        <v>235856</v>
      </c>
      <c r="C34" s="24">
        <v>1448078179</v>
      </c>
      <c r="D34" s="24">
        <v>1871273391</v>
      </c>
      <c r="E34" s="24">
        <v>163314959</v>
      </c>
      <c r="F34" s="24">
        <v>1448054009366</v>
      </c>
      <c r="G34" s="24">
        <v>126565619</v>
      </c>
      <c r="H34" s="24">
        <v>1143755040496</v>
      </c>
      <c r="I34" s="24">
        <v>36985196</v>
      </c>
      <c r="J34" s="24">
        <v>9580</v>
      </c>
      <c r="K34" s="24">
        <v>353789404713</v>
      </c>
      <c r="L34" s="24">
        <v>354048895867</v>
      </c>
      <c r="M34" s="25">
        <v>0.16</v>
      </c>
    </row>
    <row r="35" spans="1:13" ht="23.1" customHeight="1">
      <c r="A35" s="23" t="s">
        <v>45</v>
      </c>
      <c r="B35" s="24">
        <v>192456686</v>
      </c>
      <c r="C35" s="24">
        <v>591003420657</v>
      </c>
      <c r="D35" s="24">
        <v>707702341621</v>
      </c>
      <c r="E35" s="24">
        <v>233028735</v>
      </c>
      <c r="F35" s="24">
        <v>965746808670</v>
      </c>
      <c r="G35" s="24">
        <v>190652580</v>
      </c>
      <c r="H35" s="24">
        <v>778495473565</v>
      </c>
      <c r="I35" s="24">
        <v>234832841</v>
      </c>
      <c r="J35" s="24">
        <v>3870</v>
      </c>
      <c r="K35" s="24">
        <v>930327069289</v>
      </c>
      <c r="L35" s="24">
        <v>908112404321</v>
      </c>
      <c r="M35" s="25">
        <v>0.41</v>
      </c>
    </row>
    <row r="36" spans="1:13" ht="23.1" customHeight="1">
      <c r="A36" s="23" t="s">
        <v>46</v>
      </c>
      <c r="B36" s="24">
        <v>40976193</v>
      </c>
      <c r="C36" s="24">
        <v>229047106152</v>
      </c>
      <c r="D36" s="24">
        <v>201449651379</v>
      </c>
      <c r="E36" s="24">
        <v>0</v>
      </c>
      <c r="F36" s="24">
        <v>0</v>
      </c>
      <c r="G36" s="24">
        <v>0</v>
      </c>
      <c r="H36" s="24">
        <v>0</v>
      </c>
      <c r="I36" s="24">
        <v>40976193</v>
      </c>
      <c r="J36" s="24">
        <v>4730</v>
      </c>
      <c r="K36" s="24">
        <v>229047106152</v>
      </c>
      <c r="L36" s="24">
        <v>193670091675</v>
      </c>
      <c r="M36" s="25">
        <v>0.09</v>
      </c>
    </row>
    <row r="37" spans="1:13" ht="23.1" customHeight="1">
      <c r="A37" s="23" t="s">
        <v>47</v>
      </c>
      <c r="B37" s="24">
        <v>249517276</v>
      </c>
      <c r="C37" s="24">
        <v>655499558075</v>
      </c>
      <c r="D37" s="24">
        <v>890099685047</v>
      </c>
      <c r="E37" s="24">
        <v>8444636</v>
      </c>
      <c r="F37" s="24">
        <v>32610814673</v>
      </c>
      <c r="G37" s="24">
        <v>22000000</v>
      </c>
      <c r="H37" s="24">
        <v>85484982546</v>
      </c>
      <c r="I37" s="24">
        <v>235961912</v>
      </c>
      <c r="J37" s="24">
        <v>3650</v>
      </c>
      <c r="K37" s="24">
        <v>630203553394</v>
      </c>
      <c r="L37" s="24">
        <v>860606420459</v>
      </c>
      <c r="M37" s="25">
        <v>0.39</v>
      </c>
    </row>
    <row r="38" spans="1:13" ht="23.1" customHeight="1">
      <c r="A38" s="23" t="s">
        <v>48</v>
      </c>
      <c r="B38" s="24">
        <v>94807354</v>
      </c>
      <c r="C38" s="24">
        <v>79373697182</v>
      </c>
      <c r="D38" s="24">
        <v>95587918115</v>
      </c>
      <c r="E38" s="24">
        <v>43002312</v>
      </c>
      <c r="F38" s="24">
        <v>45859869200</v>
      </c>
      <c r="G38" s="24">
        <v>136629766</v>
      </c>
      <c r="H38" s="24">
        <v>159620336332</v>
      </c>
      <c r="I38" s="24">
        <v>1179900</v>
      </c>
      <c r="J38" s="24">
        <v>1382</v>
      </c>
      <c r="K38" s="24">
        <v>1252087509</v>
      </c>
      <c r="L38" s="24">
        <v>1629382532</v>
      </c>
      <c r="M38" s="24">
        <v>0</v>
      </c>
    </row>
    <row r="39" spans="1:13" ht="23.1" customHeight="1">
      <c r="A39" s="23" t="s">
        <v>49</v>
      </c>
      <c r="B39" s="24">
        <v>237900800</v>
      </c>
      <c r="C39" s="24">
        <v>547612529883</v>
      </c>
      <c r="D39" s="24">
        <v>421715271825</v>
      </c>
      <c r="E39" s="24">
        <v>0</v>
      </c>
      <c r="F39" s="24">
        <v>0</v>
      </c>
      <c r="G39" s="24">
        <v>0</v>
      </c>
      <c r="H39" s="24">
        <v>0</v>
      </c>
      <c r="I39" s="24">
        <v>237900800</v>
      </c>
      <c r="J39" s="24">
        <v>1698</v>
      </c>
      <c r="K39" s="24">
        <v>547612529883</v>
      </c>
      <c r="L39" s="24">
        <v>403648552179</v>
      </c>
      <c r="M39" s="25">
        <v>0.18</v>
      </c>
    </row>
    <row r="40" spans="1:13" ht="23.1" customHeight="1">
      <c r="A40" s="23" t="s">
        <v>50</v>
      </c>
      <c r="B40" s="24">
        <v>394423722</v>
      </c>
      <c r="C40" s="24">
        <v>250267858535</v>
      </c>
      <c r="D40" s="24">
        <v>375600133853</v>
      </c>
      <c r="E40" s="24">
        <v>627258578</v>
      </c>
      <c r="F40" s="24">
        <v>643774227021</v>
      </c>
      <c r="G40" s="24">
        <v>714683391</v>
      </c>
      <c r="H40" s="24">
        <v>746523548729</v>
      </c>
      <c r="I40" s="24">
        <v>306998909</v>
      </c>
      <c r="J40" s="24">
        <v>1020</v>
      </c>
      <c r="K40" s="24">
        <v>325516839602</v>
      </c>
      <c r="L40" s="24">
        <v>312900901628</v>
      </c>
      <c r="M40" s="25">
        <v>0.14000000000000001</v>
      </c>
    </row>
    <row r="41" spans="1:13" ht="23.1" customHeight="1">
      <c r="A41" s="23" t="s">
        <v>51</v>
      </c>
      <c r="B41" s="24">
        <v>28821918</v>
      </c>
      <c r="C41" s="24">
        <v>205767651976</v>
      </c>
      <c r="D41" s="24">
        <v>552384255906</v>
      </c>
      <c r="E41" s="24">
        <v>0</v>
      </c>
      <c r="F41" s="24">
        <v>0</v>
      </c>
      <c r="G41" s="24">
        <v>0</v>
      </c>
      <c r="H41" s="24">
        <v>0</v>
      </c>
      <c r="I41" s="24">
        <v>28821918</v>
      </c>
      <c r="J41" s="24">
        <v>24310</v>
      </c>
      <c r="K41" s="24">
        <v>205767651976</v>
      </c>
      <c r="L41" s="24">
        <v>700128324356</v>
      </c>
      <c r="M41" s="25">
        <v>0.31</v>
      </c>
    </row>
    <row r="42" spans="1:13" ht="23.1" customHeight="1">
      <c r="A42" s="23" t="s">
        <v>52</v>
      </c>
      <c r="B42" s="24"/>
      <c r="C42" s="24">
        <v>55350544378358</v>
      </c>
      <c r="D42" s="24">
        <v>84532758173531</v>
      </c>
      <c r="E42" s="25"/>
      <c r="F42" s="24">
        <v>9887906763926</v>
      </c>
      <c r="G42" s="25"/>
      <c r="H42" s="24">
        <v>17288039757320.998</v>
      </c>
      <c r="I42" s="24"/>
      <c r="J42" s="24">
        <v>131043</v>
      </c>
      <c r="K42" s="24">
        <v>54444447551345</v>
      </c>
      <c r="L42" s="24">
        <v>102896117873019</v>
      </c>
      <c r="M42" s="25">
        <v>46.17</v>
      </c>
    </row>
    <row r="43" spans="1:13" ht="23.1" customHeight="1">
      <c r="A43" s="23" t="s">
        <v>53</v>
      </c>
      <c r="B43" s="24"/>
      <c r="C43" s="25"/>
      <c r="D43" s="25"/>
      <c r="E43" s="25"/>
      <c r="F43" s="25"/>
      <c r="G43" s="25"/>
      <c r="H43" s="25"/>
      <c r="I43" s="24"/>
      <c r="J43" s="25"/>
      <c r="K43" s="25"/>
      <c r="L43" s="25"/>
      <c r="M43" s="25"/>
    </row>
    <row r="44" spans="1:13">
      <c r="C44" s="60"/>
      <c r="K44" s="60"/>
    </row>
    <row r="45" spans="1:13">
      <c r="C45" s="60"/>
      <c r="K45" s="60"/>
    </row>
  </sheetData>
  <mergeCells count="19">
    <mergeCell ref="B8:D8"/>
    <mergeCell ref="I8:M8"/>
    <mergeCell ref="D9:D10"/>
    <mergeCell ref="L9:L10"/>
    <mergeCell ref="J9:J10"/>
    <mergeCell ref="M9:M10"/>
    <mergeCell ref="A1:M1"/>
    <mergeCell ref="A2:M2"/>
    <mergeCell ref="A3:M3"/>
    <mergeCell ref="A9:A10"/>
    <mergeCell ref="E9:F9"/>
    <mergeCell ref="G9:H9"/>
    <mergeCell ref="K9:K10"/>
    <mergeCell ref="I9:I10"/>
    <mergeCell ref="C9:C10"/>
    <mergeCell ref="B9:B10"/>
    <mergeCell ref="A6:M6"/>
    <mergeCell ref="A5:M5"/>
    <mergeCell ref="E8:H8"/>
  </mergeCells>
  <pageMargins left="0.7" right="0.7" top="0.75" bottom="0.75" header="0.3" footer="0.3"/>
  <pageSetup paperSize="9" scale="93" orientation="landscape" horizontalDpi="4294967295" verticalDpi="4294967295"/>
  <headerFooter differentOddEven="1" differentFirst="1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AC26A-E73F-49CB-97E4-7E72625E6950}">
  <dimension ref="A1:P46"/>
  <sheetViews>
    <sheetView rightToLeft="1" zoomScale="85" zoomScaleNormal="85" zoomScaleSheetLayoutView="106" workbookViewId="0">
      <pane ySplit="8" topLeftCell="A42" activePane="bottomLeft" state="frozen"/>
      <selection pane="bottomLeft" activeCell="F54" sqref="F54"/>
    </sheetView>
  </sheetViews>
  <sheetFormatPr defaultColWidth="9" defaultRowHeight="16.8"/>
  <cols>
    <col min="1" max="1" width="54" style="16" customWidth="1"/>
    <col min="2" max="3" width="13" style="16" customWidth="1"/>
    <col min="4" max="4" width="15.375" style="16" bestFit="1" customWidth="1"/>
    <col min="5" max="9" width="13" style="16" customWidth="1"/>
    <col min="10" max="10" width="15.375" style="16" bestFit="1" customWidth="1"/>
    <col min="11" max="13" width="13" style="16" customWidth="1"/>
    <col min="14" max="16" width="13" style="1" customWidth="1"/>
    <col min="17" max="17" width="9" style="1" customWidth="1"/>
    <col min="18" max="16384" width="9" style="1"/>
  </cols>
  <sheetData>
    <row r="1" spans="1:16" ht="18.600000000000001">
      <c r="A1" s="102" t="s">
        <v>3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4"/>
      <c r="O1" s="14"/>
      <c r="P1" s="14"/>
    </row>
    <row r="2" spans="1:16" ht="18.600000000000001">
      <c r="A2" s="102" t="s">
        <v>4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4"/>
      <c r="O2" s="14"/>
      <c r="P2" s="14"/>
    </row>
    <row r="3" spans="1:16" ht="18.600000000000001">
      <c r="A3" s="102" t="s">
        <v>5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4"/>
      <c r="O3" s="14"/>
      <c r="P3" s="14"/>
    </row>
    <row r="4" spans="1:16" ht="18.600000000000001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12"/>
      <c r="O4" s="12"/>
      <c r="P4" s="12"/>
    </row>
    <row r="5" spans="1:16" ht="18.600000000000001">
      <c r="A5" s="105" t="s">
        <v>55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5"/>
      <c r="O5" s="15"/>
      <c r="P5" s="15"/>
    </row>
    <row r="6" spans="1:16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" ht="18.75" customHeight="1">
      <c r="A7" s="28"/>
      <c r="B7" s="104" t="s">
        <v>8</v>
      </c>
      <c r="C7" s="104"/>
      <c r="D7" s="104"/>
      <c r="E7" s="104"/>
      <c r="F7" s="104"/>
      <c r="G7" s="104"/>
      <c r="H7" s="104" t="s">
        <v>10</v>
      </c>
      <c r="I7" s="104"/>
      <c r="J7" s="104"/>
      <c r="K7" s="104"/>
      <c r="L7" s="104"/>
      <c r="M7" s="104"/>
    </row>
    <row r="8" spans="1:16" ht="18.600000000000001">
      <c r="A8" s="34" t="s">
        <v>56</v>
      </c>
      <c r="B8" s="34" t="s">
        <v>57</v>
      </c>
      <c r="C8" s="34" t="s">
        <v>58</v>
      </c>
      <c r="D8" s="34" t="s">
        <v>59</v>
      </c>
      <c r="E8" s="34" t="s">
        <v>60</v>
      </c>
      <c r="F8" s="35" t="s">
        <v>61</v>
      </c>
      <c r="G8" s="35" t="s">
        <v>54</v>
      </c>
      <c r="H8" s="34" t="s">
        <v>57</v>
      </c>
      <c r="I8" s="34" t="s">
        <v>58</v>
      </c>
      <c r="J8" s="34" t="s">
        <v>59</v>
      </c>
      <c r="K8" s="34" t="s">
        <v>60</v>
      </c>
      <c r="L8" s="35" t="s">
        <v>61</v>
      </c>
      <c r="M8" s="35" t="s">
        <v>54</v>
      </c>
    </row>
    <row r="9" spans="1:16" ht="23.1" customHeight="1">
      <c r="A9" s="23" t="s">
        <v>62</v>
      </c>
      <c r="B9" s="23" t="s">
        <v>63</v>
      </c>
      <c r="C9" s="23" t="s">
        <v>64</v>
      </c>
      <c r="D9" s="23" t="s">
        <v>53</v>
      </c>
      <c r="E9" s="24">
        <v>2</v>
      </c>
      <c r="F9" s="24">
        <v>2400000</v>
      </c>
      <c r="G9" s="22" t="s">
        <v>65</v>
      </c>
      <c r="H9" s="23" t="s">
        <v>63</v>
      </c>
      <c r="I9" s="23" t="s">
        <v>66</v>
      </c>
      <c r="J9" s="23" t="s">
        <v>53</v>
      </c>
      <c r="K9" s="24">
        <v>96</v>
      </c>
      <c r="L9" s="24">
        <v>2400000</v>
      </c>
      <c r="M9" s="22" t="s">
        <v>65</v>
      </c>
    </row>
    <row r="10" spans="1:16" ht="23.1" customHeight="1">
      <c r="A10" s="23" t="s">
        <v>67</v>
      </c>
      <c r="B10" s="23" t="s">
        <v>63</v>
      </c>
      <c r="C10" s="23" t="s">
        <v>64</v>
      </c>
      <c r="D10" s="23" t="s">
        <v>53</v>
      </c>
      <c r="E10" s="24">
        <v>197</v>
      </c>
      <c r="F10" s="24">
        <v>2700000</v>
      </c>
      <c r="G10" s="22" t="s">
        <v>65</v>
      </c>
      <c r="H10" s="23" t="s">
        <v>63</v>
      </c>
      <c r="I10" s="23" t="s">
        <v>64</v>
      </c>
      <c r="J10" s="23" t="s">
        <v>53</v>
      </c>
      <c r="K10" s="24">
        <v>197</v>
      </c>
      <c r="L10" s="24">
        <v>2700000</v>
      </c>
      <c r="M10" s="22" t="s">
        <v>65</v>
      </c>
    </row>
    <row r="11" spans="1:16" ht="23.1" customHeight="1">
      <c r="A11" s="23" t="s">
        <v>68</v>
      </c>
      <c r="B11" s="23" t="s">
        <v>63</v>
      </c>
      <c r="C11" s="23" t="s">
        <v>64</v>
      </c>
      <c r="D11" s="23" t="s">
        <v>53</v>
      </c>
      <c r="E11" s="24">
        <v>160</v>
      </c>
      <c r="F11" s="24">
        <v>3000000</v>
      </c>
      <c r="G11" s="22" t="s">
        <v>69</v>
      </c>
      <c r="H11" s="23" t="s">
        <v>53</v>
      </c>
      <c r="I11" s="23" t="s">
        <v>53</v>
      </c>
      <c r="J11" s="23" t="s">
        <v>53</v>
      </c>
      <c r="K11" s="24">
        <v>0</v>
      </c>
      <c r="L11" s="24">
        <v>0</v>
      </c>
      <c r="M11" s="22"/>
    </row>
    <row r="12" spans="1:16" ht="23.1" customHeight="1">
      <c r="A12" s="23" t="s">
        <v>70</v>
      </c>
      <c r="B12" s="23" t="s">
        <v>63</v>
      </c>
      <c r="C12" s="23" t="s">
        <v>64</v>
      </c>
      <c r="D12" s="23" t="s">
        <v>53</v>
      </c>
      <c r="E12" s="24">
        <v>443</v>
      </c>
      <c r="F12" s="24">
        <v>3000000</v>
      </c>
      <c r="G12" s="22" t="s">
        <v>65</v>
      </c>
      <c r="H12" s="23" t="s">
        <v>63</v>
      </c>
      <c r="I12" s="23" t="s">
        <v>64</v>
      </c>
      <c r="J12" s="23" t="s">
        <v>53</v>
      </c>
      <c r="K12" s="24">
        <v>513</v>
      </c>
      <c r="L12" s="24">
        <v>3000000</v>
      </c>
      <c r="M12" s="22" t="s">
        <v>65</v>
      </c>
    </row>
    <row r="13" spans="1:16" ht="23.1" customHeight="1">
      <c r="A13" s="23" t="s">
        <v>71</v>
      </c>
      <c r="B13" s="23" t="s">
        <v>63</v>
      </c>
      <c r="C13" s="23" t="s">
        <v>64</v>
      </c>
      <c r="D13" s="23" t="s">
        <v>53</v>
      </c>
      <c r="E13" s="24">
        <v>233</v>
      </c>
      <c r="F13" s="24">
        <v>3300000</v>
      </c>
      <c r="G13" s="22" t="s">
        <v>65</v>
      </c>
      <c r="H13" s="23" t="s">
        <v>63</v>
      </c>
      <c r="I13" s="23" t="s">
        <v>64</v>
      </c>
      <c r="J13" s="23" t="s">
        <v>53</v>
      </c>
      <c r="K13" s="24">
        <v>233</v>
      </c>
      <c r="L13" s="24">
        <v>3300000</v>
      </c>
      <c r="M13" s="22" t="s">
        <v>65</v>
      </c>
    </row>
    <row r="14" spans="1:16" ht="23.1" customHeight="1">
      <c r="A14" s="23" t="s">
        <v>72</v>
      </c>
      <c r="B14" s="23" t="s">
        <v>63</v>
      </c>
      <c r="C14" s="23" t="s">
        <v>64</v>
      </c>
      <c r="D14" s="23" t="s">
        <v>53</v>
      </c>
      <c r="E14" s="24">
        <v>593</v>
      </c>
      <c r="F14" s="24">
        <v>3500000</v>
      </c>
      <c r="G14" s="22" t="s">
        <v>69</v>
      </c>
      <c r="H14" s="23" t="s">
        <v>53</v>
      </c>
      <c r="I14" s="23" t="s">
        <v>53</v>
      </c>
      <c r="J14" s="23" t="s">
        <v>53</v>
      </c>
      <c r="K14" s="24">
        <v>0</v>
      </c>
      <c r="L14" s="24">
        <v>0</v>
      </c>
      <c r="M14" s="22"/>
    </row>
    <row r="15" spans="1:16" ht="23.1" customHeight="1">
      <c r="A15" s="23" t="s">
        <v>73</v>
      </c>
      <c r="B15" s="23" t="s">
        <v>63</v>
      </c>
      <c r="C15" s="23" t="s">
        <v>64</v>
      </c>
      <c r="D15" s="23" t="s">
        <v>53</v>
      </c>
      <c r="E15" s="24">
        <v>116</v>
      </c>
      <c r="F15" s="24">
        <v>3600000</v>
      </c>
      <c r="G15" s="22" t="s">
        <v>65</v>
      </c>
      <c r="H15" s="23" t="s">
        <v>63</v>
      </c>
      <c r="I15" s="23" t="s">
        <v>64</v>
      </c>
      <c r="J15" s="23" t="s">
        <v>53</v>
      </c>
      <c r="K15" s="24">
        <v>116</v>
      </c>
      <c r="L15" s="24">
        <v>3600000</v>
      </c>
      <c r="M15" s="22" t="s">
        <v>65</v>
      </c>
    </row>
    <row r="16" spans="1:16" ht="23.1" customHeight="1">
      <c r="A16" s="23" t="s">
        <v>74</v>
      </c>
      <c r="B16" s="23" t="s">
        <v>63</v>
      </c>
      <c r="C16" s="23" t="s">
        <v>64</v>
      </c>
      <c r="D16" s="23" t="s">
        <v>53</v>
      </c>
      <c r="E16" s="24">
        <v>106</v>
      </c>
      <c r="F16" s="24">
        <v>3900000</v>
      </c>
      <c r="G16" s="22" t="s">
        <v>65</v>
      </c>
      <c r="H16" s="23" t="s">
        <v>63</v>
      </c>
      <c r="I16" s="23" t="s">
        <v>64</v>
      </c>
      <c r="J16" s="23" t="s">
        <v>53</v>
      </c>
      <c r="K16" s="24">
        <v>106</v>
      </c>
      <c r="L16" s="24">
        <v>3900000</v>
      </c>
      <c r="M16" s="22" t="s">
        <v>65</v>
      </c>
    </row>
    <row r="17" spans="1:13" ht="23.1" customHeight="1">
      <c r="A17" s="23" t="s">
        <v>75</v>
      </c>
      <c r="B17" s="23" t="s">
        <v>63</v>
      </c>
      <c r="C17" s="23" t="s">
        <v>64</v>
      </c>
      <c r="D17" s="23" t="s">
        <v>53</v>
      </c>
      <c r="E17" s="24">
        <v>542</v>
      </c>
      <c r="F17" s="24">
        <v>4000000</v>
      </c>
      <c r="G17" s="22" t="s">
        <v>69</v>
      </c>
      <c r="H17" s="23" t="s">
        <v>53</v>
      </c>
      <c r="I17" s="23" t="s">
        <v>53</v>
      </c>
      <c r="J17" s="23" t="s">
        <v>53</v>
      </c>
      <c r="K17" s="24">
        <v>0</v>
      </c>
      <c r="L17" s="24">
        <v>0</v>
      </c>
      <c r="M17" s="22"/>
    </row>
    <row r="18" spans="1:13" ht="23.1" customHeight="1">
      <c r="A18" s="23" t="s">
        <v>76</v>
      </c>
      <c r="B18" s="23" t="s">
        <v>63</v>
      </c>
      <c r="C18" s="23" t="s">
        <v>64</v>
      </c>
      <c r="D18" s="23" t="s">
        <v>53</v>
      </c>
      <c r="E18" s="24">
        <v>100</v>
      </c>
      <c r="F18" s="24">
        <v>4200000</v>
      </c>
      <c r="G18" s="22" t="s">
        <v>65</v>
      </c>
      <c r="H18" s="23" t="s">
        <v>63</v>
      </c>
      <c r="I18" s="23" t="s">
        <v>64</v>
      </c>
      <c r="J18" s="23" t="s">
        <v>53</v>
      </c>
      <c r="K18" s="24">
        <v>100</v>
      </c>
      <c r="L18" s="24">
        <v>4200000</v>
      </c>
      <c r="M18" s="22" t="s">
        <v>65</v>
      </c>
    </row>
    <row r="19" spans="1:13" ht="23.1" customHeight="1">
      <c r="A19" s="23" t="s">
        <v>77</v>
      </c>
      <c r="B19" s="23" t="s">
        <v>63</v>
      </c>
      <c r="C19" s="23" t="s">
        <v>64</v>
      </c>
      <c r="D19" s="23" t="s">
        <v>53</v>
      </c>
      <c r="E19" s="24">
        <v>200</v>
      </c>
      <c r="F19" s="24">
        <v>4500000</v>
      </c>
      <c r="G19" s="22" t="s">
        <v>69</v>
      </c>
      <c r="H19" s="23" t="s">
        <v>53</v>
      </c>
      <c r="I19" s="23" t="s">
        <v>53</v>
      </c>
      <c r="J19" s="23" t="s">
        <v>53</v>
      </c>
      <c r="K19" s="24">
        <v>0</v>
      </c>
      <c r="L19" s="24">
        <v>0</v>
      </c>
      <c r="M19" s="22"/>
    </row>
    <row r="20" spans="1:13" ht="23.1" customHeight="1">
      <c r="A20" s="23" t="s">
        <v>78</v>
      </c>
      <c r="B20" s="23" t="s">
        <v>53</v>
      </c>
      <c r="C20" s="23" t="s">
        <v>53</v>
      </c>
      <c r="D20" s="23" t="s">
        <v>53</v>
      </c>
      <c r="E20" s="24">
        <v>0</v>
      </c>
      <c r="F20" s="24">
        <v>0</v>
      </c>
      <c r="G20" s="22"/>
      <c r="H20" s="23" t="s">
        <v>63</v>
      </c>
      <c r="I20" s="23" t="s">
        <v>64</v>
      </c>
      <c r="J20" s="23" t="s">
        <v>53</v>
      </c>
      <c r="K20" s="24">
        <v>100</v>
      </c>
      <c r="L20" s="24">
        <v>4500000</v>
      </c>
      <c r="M20" s="22" t="s">
        <v>79</v>
      </c>
    </row>
    <row r="21" spans="1:13" ht="23.1" customHeight="1">
      <c r="A21" s="23" t="s">
        <v>80</v>
      </c>
      <c r="B21" s="23" t="s">
        <v>53</v>
      </c>
      <c r="C21" s="23" t="s">
        <v>53</v>
      </c>
      <c r="D21" s="23" t="s">
        <v>53</v>
      </c>
      <c r="E21" s="24">
        <v>0</v>
      </c>
      <c r="F21" s="24">
        <v>0</v>
      </c>
      <c r="G21" s="22"/>
      <c r="H21" s="23" t="s">
        <v>63</v>
      </c>
      <c r="I21" s="23" t="s">
        <v>64</v>
      </c>
      <c r="J21" s="23" t="s">
        <v>53</v>
      </c>
      <c r="K21" s="24">
        <v>100</v>
      </c>
      <c r="L21" s="24">
        <v>5000000</v>
      </c>
      <c r="M21" s="22" t="s">
        <v>69</v>
      </c>
    </row>
    <row r="22" spans="1:13" ht="23.1" customHeight="1">
      <c r="A22" s="23" t="s">
        <v>81</v>
      </c>
      <c r="B22" s="23" t="s">
        <v>63</v>
      </c>
      <c r="C22" s="23" t="s">
        <v>64</v>
      </c>
      <c r="D22" s="23" t="s">
        <v>53</v>
      </c>
      <c r="E22" s="24">
        <v>12965</v>
      </c>
      <c r="F22" s="24">
        <v>1000000</v>
      </c>
      <c r="G22" s="22" t="s">
        <v>82</v>
      </c>
      <c r="H22" s="23" t="s">
        <v>63</v>
      </c>
      <c r="I22" s="23" t="s">
        <v>64</v>
      </c>
      <c r="J22" s="23" t="s">
        <v>53</v>
      </c>
      <c r="K22" s="24">
        <v>13226</v>
      </c>
      <c r="L22" s="24">
        <v>1000000</v>
      </c>
      <c r="M22" s="22" t="s">
        <v>82</v>
      </c>
    </row>
    <row r="23" spans="1:13" ht="23.1" customHeight="1">
      <c r="A23" s="23" t="s">
        <v>83</v>
      </c>
      <c r="B23" s="23" t="s">
        <v>63</v>
      </c>
      <c r="C23" s="23" t="s">
        <v>64</v>
      </c>
      <c r="D23" s="23" t="s">
        <v>53</v>
      </c>
      <c r="E23" s="24">
        <v>19070</v>
      </c>
      <c r="F23" s="24">
        <v>1100000</v>
      </c>
      <c r="G23" s="22" t="s">
        <v>84</v>
      </c>
      <c r="H23" s="23" t="s">
        <v>63</v>
      </c>
      <c r="I23" s="23" t="s">
        <v>64</v>
      </c>
      <c r="J23" s="23" t="s">
        <v>53</v>
      </c>
      <c r="K23" s="24">
        <v>19070</v>
      </c>
      <c r="L23" s="24">
        <v>1100000</v>
      </c>
      <c r="M23" s="22" t="s">
        <v>84</v>
      </c>
    </row>
    <row r="24" spans="1:13" ht="23.1" customHeight="1">
      <c r="A24" s="23" t="s">
        <v>85</v>
      </c>
      <c r="B24" s="23" t="s">
        <v>63</v>
      </c>
      <c r="C24" s="23" t="s">
        <v>66</v>
      </c>
      <c r="D24" s="23" t="s">
        <v>53</v>
      </c>
      <c r="E24" s="24">
        <v>10815</v>
      </c>
      <c r="F24" s="24">
        <v>1100000</v>
      </c>
      <c r="G24" s="22" t="s">
        <v>86</v>
      </c>
      <c r="H24" s="23" t="s">
        <v>63</v>
      </c>
      <c r="I24" s="23" t="s">
        <v>66</v>
      </c>
      <c r="J24" s="23" t="s">
        <v>53</v>
      </c>
      <c r="K24" s="24">
        <v>10815</v>
      </c>
      <c r="L24" s="24">
        <v>1100000</v>
      </c>
      <c r="M24" s="22" t="s">
        <v>86</v>
      </c>
    </row>
    <row r="25" spans="1:13" ht="23.1" customHeight="1">
      <c r="A25" s="23" t="s">
        <v>87</v>
      </c>
      <c r="B25" s="23" t="s">
        <v>63</v>
      </c>
      <c r="C25" s="23" t="s">
        <v>64</v>
      </c>
      <c r="D25" s="23" t="s">
        <v>53</v>
      </c>
      <c r="E25" s="24">
        <v>2745</v>
      </c>
      <c r="F25" s="24">
        <v>1200000</v>
      </c>
      <c r="G25" s="22" t="s">
        <v>82</v>
      </c>
      <c r="H25" s="23" t="s">
        <v>63</v>
      </c>
      <c r="I25" s="23" t="s">
        <v>64</v>
      </c>
      <c r="J25" s="23" t="s">
        <v>53</v>
      </c>
      <c r="K25" s="24">
        <v>2745</v>
      </c>
      <c r="L25" s="24">
        <v>1200000</v>
      </c>
      <c r="M25" s="22" t="s">
        <v>82</v>
      </c>
    </row>
    <row r="26" spans="1:13" ht="23.1" customHeight="1">
      <c r="A26" s="23" t="s">
        <v>88</v>
      </c>
      <c r="B26" s="23" t="s">
        <v>63</v>
      </c>
      <c r="C26" s="23" t="s">
        <v>64</v>
      </c>
      <c r="D26" s="23" t="s">
        <v>53</v>
      </c>
      <c r="E26" s="24">
        <v>25522</v>
      </c>
      <c r="F26" s="24">
        <v>1300000</v>
      </c>
      <c r="G26" s="22" t="s">
        <v>84</v>
      </c>
      <c r="H26" s="23" t="s">
        <v>63</v>
      </c>
      <c r="I26" s="23" t="s">
        <v>64</v>
      </c>
      <c r="J26" s="23" t="s">
        <v>53</v>
      </c>
      <c r="K26" s="24">
        <v>25522</v>
      </c>
      <c r="L26" s="24">
        <v>1300000</v>
      </c>
      <c r="M26" s="22" t="s">
        <v>84</v>
      </c>
    </row>
    <row r="27" spans="1:13" ht="23.1" customHeight="1">
      <c r="A27" s="23" t="s">
        <v>89</v>
      </c>
      <c r="B27" s="23" t="s">
        <v>63</v>
      </c>
      <c r="C27" s="23" t="s">
        <v>64</v>
      </c>
      <c r="D27" s="23" t="s">
        <v>53</v>
      </c>
      <c r="E27" s="24">
        <v>1</v>
      </c>
      <c r="F27" s="24">
        <v>1300000</v>
      </c>
      <c r="G27" s="22" t="s">
        <v>86</v>
      </c>
      <c r="H27" s="23" t="s">
        <v>63</v>
      </c>
      <c r="I27" s="23" t="s">
        <v>64</v>
      </c>
      <c r="J27" s="23" t="s">
        <v>53</v>
      </c>
      <c r="K27" s="24">
        <v>1</v>
      </c>
      <c r="L27" s="24">
        <v>1300000</v>
      </c>
      <c r="M27" s="22" t="s">
        <v>86</v>
      </c>
    </row>
    <row r="28" spans="1:13" ht="23.1" customHeight="1">
      <c r="A28" s="23" t="s">
        <v>90</v>
      </c>
      <c r="B28" s="23" t="s">
        <v>63</v>
      </c>
      <c r="C28" s="23" t="s">
        <v>64</v>
      </c>
      <c r="D28" s="23" t="s">
        <v>53</v>
      </c>
      <c r="E28" s="24">
        <v>37995</v>
      </c>
      <c r="F28" s="24">
        <v>1400000</v>
      </c>
      <c r="G28" s="22" t="s">
        <v>82</v>
      </c>
      <c r="H28" s="23" t="s">
        <v>63</v>
      </c>
      <c r="I28" s="23" t="s">
        <v>64</v>
      </c>
      <c r="J28" s="23" t="s">
        <v>53</v>
      </c>
      <c r="K28" s="24">
        <v>26996</v>
      </c>
      <c r="L28" s="24">
        <v>1400000</v>
      </c>
      <c r="M28" s="22" t="s">
        <v>82</v>
      </c>
    </row>
    <row r="29" spans="1:13" ht="23.1" customHeight="1">
      <c r="A29" s="23" t="s">
        <v>91</v>
      </c>
      <c r="B29" s="23" t="s">
        <v>63</v>
      </c>
      <c r="C29" s="23" t="s">
        <v>64</v>
      </c>
      <c r="D29" s="23" t="s">
        <v>53</v>
      </c>
      <c r="E29" s="24">
        <v>33478</v>
      </c>
      <c r="F29" s="24">
        <v>1500000</v>
      </c>
      <c r="G29" s="22" t="s">
        <v>84</v>
      </c>
      <c r="H29" s="23" t="s">
        <v>63</v>
      </c>
      <c r="I29" s="23" t="s">
        <v>64</v>
      </c>
      <c r="J29" s="23" t="s">
        <v>53</v>
      </c>
      <c r="K29" s="24">
        <v>33478</v>
      </c>
      <c r="L29" s="24">
        <v>1500000</v>
      </c>
      <c r="M29" s="22" t="s">
        <v>84</v>
      </c>
    </row>
    <row r="30" spans="1:13" ht="23.1" customHeight="1">
      <c r="A30" s="23" t="s">
        <v>92</v>
      </c>
      <c r="B30" s="23" t="s">
        <v>63</v>
      </c>
      <c r="C30" s="23" t="s">
        <v>64</v>
      </c>
      <c r="D30" s="23" t="s">
        <v>53</v>
      </c>
      <c r="E30" s="24">
        <v>76500</v>
      </c>
      <c r="F30" s="24">
        <v>1500000</v>
      </c>
      <c r="G30" s="22" t="s">
        <v>86</v>
      </c>
      <c r="H30" s="23" t="s">
        <v>63</v>
      </c>
      <c r="I30" s="23" t="s">
        <v>64</v>
      </c>
      <c r="J30" s="23" t="s">
        <v>53</v>
      </c>
      <c r="K30" s="24">
        <v>76500</v>
      </c>
      <c r="L30" s="24">
        <v>1500000</v>
      </c>
      <c r="M30" s="22" t="s">
        <v>86</v>
      </c>
    </row>
    <row r="31" spans="1:13" ht="23.1" customHeight="1">
      <c r="A31" s="23" t="s">
        <v>93</v>
      </c>
      <c r="B31" s="23" t="s">
        <v>63</v>
      </c>
      <c r="C31" s="23" t="s">
        <v>64</v>
      </c>
      <c r="D31" s="23" t="s">
        <v>53</v>
      </c>
      <c r="E31" s="24">
        <v>34105</v>
      </c>
      <c r="F31" s="24">
        <v>1600000</v>
      </c>
      <c r="G31" s="22" t="s">
        <v>82</v>
      </c>
      <c r="H31" s="23" t="s">
        <v>63</v>
      </c>
      <c r="I31" s="23" t="s">
        <v>64</v>
      </c>
      <c r="J31" s="23" t="s">
        <v>53</v>
      </c>
      <c r="K31" s="24">
        <v>44105</v>
      </c>
      <c r="L31" s="24">
        <v>1600000</v>
      </c>
      <c r="M31" s="22" t="s">
        <v>82</v>
      </c>
    </row>
    <row r="32" spans="1:13" ht="23.1" customHeight="1">
      <c r="A32" s="23" t="s">
        <v>94</v>
      </c>
      <c r="B32" s="23" t="s">
        <v>63</v>
      </c>
      <c r="C32" s="23" t="s">
        <v>64</v>
      </c>
      <c r="D32" s="23" t="s">
        <v>53</v>
      </c>
      <c r="E32" s="24">
        <v>36189</v>
      </c>
      <c r="F32" s="24">
        <v>1700000</v>
      </c>
      <c r="G32" s="22" t="s">
        <v>84</v>
      </c>
      <c r="H32" s="23" t="s">
        <v>63</v>
      </c>
      <c r="I32" s="23" t="s">
        <v>64</v>
      </c>
      <c r="J32" s="23" t="s">
        <v>53</v>
      </c>
      <c r="K32" s="24">
        <v>36189</v>
      </c>
      <c r="L32" s="24">
        <v>1700000</v>
      </c>
      <c r="M32" s="22" t="s">
        <v>84</v>
      </c>
    </row>
    <row r="33" spans="1:13" ht="23.1" customHeight="1">
      <c r="A33" s="23" t="s">
        <v>95</v>
      </c>
      <c r="B33" s="23" t="s">
        <v>63</v>
      </c>
      <c r="C33" s="23" t="s">
        <v>64</v>
      </c>
      <c r="D33" s="23" t="s">
        <v>53</v>
      </c>
      <c r="E33" s="24">
        <v>19868</v>
      </c>
      <c r="F33" s="24">
        <v>1800000</v>
      </c>
      <c r="G33" s="22" t="s">
        <v>82</v>
      </c>
      <c r="H33" s="23" t="s">
        <v>63</v>
      </c>
      <c r="I33" s="23" t="s">
        <v>64</v>
      </c>
      <c r="J33" s="23" t="s">
        <v>53</v>
      </c>
      <c r="K33" s="24">
        <v>19868</v>
      </c>
      <c r="L33" s="24">
        <v>1800000</v>
      </c>
      <c r="M33" s="22" t="s">
        <v>82</v>
      </c>
    </row>
    <row r="34" spans="1:13" ht="23.1" customHeight="1">
      <c r="A34" s="23" t="s">
        <v>96</v>
      </c>
      <c r="B34" s="23" t="s">
        <v>63</v>
      </c>
      <c r="C34" s="23" t="s">
        <v>64</v>
      </c>
      <c r="D34" s="23" t="s">
        <v>53</v>
      </c>
      <c r="E34" s="24">
        <v>11400</v>
      </c>
      <c r="F34" s="24">
        <v>1900000</v>
      </c>
      <c r="G34" s="22" t="s">
        <v>84</v>
      </c>
      <c r="H34" s="23" t="s">
        <v>63</v>
      </c>
      <c r="I34" s="23" t="s">
        <v>64</v>
      </c>
      <c r="J34" s="23" t="s">
        <v>53</v>
      </c>
      <c r="K34" s="24">
        <v>11400</v>
      </c>
      <c r="L34" s="24">
        <v>1900000</v>
      </c>
      <c r="M34" s="22" t="s">
        <v>84</v>
      </c>
    </row>
    <row r="35" spans="1:13" ht="23.1" customHeight="1">
      <c r="A35" s="23" t="s">
        <v>97</v>
      </c>
      <c r="B35" s="23" t="s">
        <v>53</v>
      </c>
      <c r="C35" s="23" t="s">
        <v>53</v>
      </c>
      <c r="D35" s="23" t="s">
        <v>53</v>
      </c>
      <c r="E35" s="24">
        <v>0</v>
      </c>
      <c r="F35" s="24">
        <v>0</v>
      </c>
      <c r="G35" s="22"/>
      <c r="H35" s="23" t="s">
        <v>63</v>
      </c>
      <c r="I35" s="23" t="s">
        <v>64</v>
      </c>
      <c r="J35" s="23" t="s">
        <v>53</v>
      </c>
      <c r="K35" s="24">
        <v>20</v>
      </c>
      <c r="L35" s="24">
        <v>1900000</v>
      </c>
      <c r="M35" s="22" t="s">
        <v>86</v>
      </c>
    </row>
    <row r="36" spans="1:13" ht="23.1" customHeight="1">
      <c r="A36" s="23" t="s">
        <v>98</v>
      </c>
      <c r="B36" s="23" t="s">
        <v>63</v>
      </c>
      <c r="C36" s="23" t="s">
        <v>64</v>
      </c>
      <c r="D36" s="23" t="s">
        <v>53</v>
      </c>
      <c r="E36" s="24">
        <v>1</v>
      </c>
      <c r="F36" s="24">
        <v>2000000</v>
      </c>
      <c r="G36" s="22" t="s">
        <v>82</v>
      </c>
      <c r="H36" s="23" t="s">
        <v>63</v>
      </c>
      <c r="I36" s="23" t="s">
        <v>64</v>
      </c>
      <c r="J36" s="23" t="s">
        <v>53</v>
      </c>
      <c r="K36" s="24">
        <v>1</v>
      </c>
      <c r="L36" s="24">
        <v>2000000</v>
      </c>
      <c r="M36" s="22" t="s">
        <v>82</v>
      </c>
    </row>
    <row r="37" spans="1:13" ht="23.1" customHeight="1">
      <c r="A37" s="23" t="s">
        <v>99</v>
      </c>
      <c r="B37" s="23" t="s">
        <v>63</v>
      </c>
      <c r="C37" s="23" t="s">
        <v>64</v>
      </c>
      <c r="D37" s="23" t="s">
        <v>53</v>
      </c>
      <c r="E37" s="24">
        <v>10001</v>
      </c>
      <c r="F37" s="24">
        <v>2100000</v>
      </c>
      <c r="G37" s="22" t="s">
        <v>84</v>
      </c>
      <c r="H37" s="23" t="s">
        <v>63</v>
      </c>
      <c r="I37" s="23" t="s">
        <v>64</v>
      </c>
      <c r="J37" s="23" t="s">
        <v>53</v>
      </c>
      <c r="K37" s="24">
        <v>10001</v>
      </c>
      <c r="L37" s="24">
        <v>2100000</v>
      </c>
      <c r="M37" s="22" t="s">
        <v>84</v>
      </c>
    </row>
    <row r="38" spans="1:13" ht="23.1" customHeight="1">
      <c r="A38" s="23" t="s">
        <v>100</v>
      </c>
      <c r="B38" s="23" t="s">
        <v>53</v>
      </c>
      <c r="C38" s="23" t="s">
        <v>53</v>
      </c>
      <c r="D38" s="23" t="s">
        <v>53</v>
      </c>
      <c r="E38" s="24">
        <v>0</v>
      </c>
      <c r="F38" s="24">
        <v>0</v>
      </c>
      <c r="G38" s="22"/>
      <c r="H38" s="23" t="s">
        <v>63</v>
      </c>
      <c r="I38" s="23" t="s">
        <v>64</v>
      </c>
      <c r="J38" s="23" t="s">
        <v>53</v>
      </c>
      <c r="K38" s="24">
        <v>21000</v>
      </c>
      <c r="L38" s="24">
        <v>2100000</v>
      </c>
      <c r="M38" s="22" t="s">
        <v>86</v>
      </c>
    </row>
    <row r="39" spans="1:13" ht="23.1" customHeight="1">
      <c r="A39" s="23" t="s">
        <v>101</v>
      </c>
      <c r="B39" s="23" t="s">
        <v>63</v>
      </c>
      <c r="C39" s="23" t="s">
        <v>64</v>
      </c>
      <c r="D39" s="23" t="s">
        <v>53</v>
      </c>
      <c r="E39" s="24">
        <v>7846</v>
      </c>
      <c r="F39" s="24">
        <v>600000</v>
      </c>
      <c r="G39" s="22" t="s">
        <v>82</v>
      </c>
      <c r="H39" s="23" t="s">
        <v>63</v>
      </c>
      <c r="I39" s="23" t="s">
        <v>64</v>
      </c>
      <c r="J39" s="23" t="s">
        <v>53</v>
      </c>
      <c r="K39" s="24">
        <v>8043</v>
      </c>
      <c r="L39" s="24">
        <v>600000</v>
      </c>
      <c r="M39" s="22" t="s">
        <v>82</v>
      </c>
    </row>
    <row r="40" spans="1:13" ht="23.1" customHeight="1">
      <c r="A40" s="23" t="s">
        <v>102</v>
      </c>
      <c r="B40" s="23" t="s">
        <v>53</v>
      </c>
      <c r="C40" s="23" t="s">
        <v>53</v>
      </c>
      <c r="D40" s="23" t="s">
        <v>53</v>
      </c>
      <c r="E40" s="24">
        <v>0</v>
      </c>
      <c r="F40" s="24">
        <v>0</v>
      </c>
      <c r="G40" s="22"/>
      <c r="H40" s="23" t="s">
        <v>63</v>
      </c>
      <c r="I40" s="23" t="s">
        <v>64</v>
      </c>
      <c r="J40" s="23" t="s">
        <v>53</v>
      </c>
      <c r="K40" s="24">
        <v>3</v>
      </c>
      <c r="L40" s="24">
        <v>700000</v>
      </c>
      <c r="M40" s="22" t="s">
        <v>82</v>
      </c>
    </row>
    <row r="41" spans="1:13" ht="23.1" customHeight="1">
      <c r="A41" s="23" t="s">
        <v>103</v>
      </c>
      <c r="B41" s="23" t="s">
        <v>63</v>
      </c>
      <c r="C41" s="23" t="s">
        <v>66</v>
      </c>
      <c r="D41" s="23" t="s">
        <v>53</v>
      </c>
      <c r="E41" s="24">
        <v>18</v>
      </c>
      <c r="F41" s="24">
        <v>700000</v>
      </c>
      <c r="G41" s="22" t="s">
        <v>84</v>
      </c>
      <c r="H41" s="23" t="s">
        <v>63</v>
      </c>
      <c r="I41" s="23" t="s">
        <v>66</v>
      </c>
      <c r="J41" s="23" t="s">
        <v>53</v>
      </c>
      <c r="K41" s="24">
        <v>18</v>
      </c>
      <c r="L41" s="24">
        <v>700000</v>
      </c>
      <c r="M41" s="22" t="s">
        <v>84</v>
      </c>
    </row>
    <row r="42" spans="1:13" ht="23.1" customHeight="1">
      <c r="A42" s="23" t="s">
        <v>104</v>
      </c>
      <c r="B42" s="23" t="s">
        <v>63</v>
      </c>
      <c r="C42" s="23" t="s">
        <v>64</v>
      </c>
      <c r="D42" s="23" t="s">
        <v>53</v>
      </c>
      <c r="E42" s="24">
        <v>15001</v>
      </c>
      <c r="F42" s="24">
        <v>800000</v>
      </c>
      <c r="G42" s="22" t="s">
        <v>82</v>
      </c>
      <c r="H42" s="23" t="s">
        <v>63</v>
      </c>
      <c r="I42" s="23" t="s">
        <v>64</v>
      </c>
      <c r="J42" s="23" t="s">
        <v>53</v>
      </c>
      <c r="K42" s="24">
        <v>15054</v>
      </c>
      <c r="L42" s="24">
        <v>800000</v>
      </c>
      <c r="M42" s="22" t="s">
        <v>82</v>
      </c>
    </row>
    <row r="43" spans="1:13" ht="23.1" customHeight="1">
      <c r="A43" s="23" t="s">
        <v>105</v>
      </c>
      <c r="B43" s="23" t="s">
        <v>63</v>
      </c>
      <c r="C43" s="23" t="s">
        <v>66</v>
      </c>
      <c r="D43" s="23" t="s">
        <v>53</v>
      </c>
      <c r="E43" s="24">
        <v>565</v>
      </c>
      <c r="F43" s="24">
        <v>900000</v>
      </c>
      <c r="G43" s="22" t="s">
        <v>84</v>
      </c>
      <c r="H43" s="23" t="s">
        <v>63</v>
      </c>
      <c r="I43" s="23" t="s">
        <v>66</v>
      </c>
      <c r="J43" s="23" t="s">
        <v>53</v>
      </c>
      <c r="K43" s="24">
        <v>565</v>
      </c>
      <c r="L43" s="24">
        <v>900000</v>
      </c>
      <c r="M43" s="22" t="s">
        <v>84</v>
      </c>
    </row>
    <row r="44" spans="1:13" ht="23.1" customHeight="1">
      <c r="A44" s="23" t="s">
        <v>106</v>
      </c>
      <c r="B44" s="23" t="s">
        <v>53</v>
      </c>
      <c r="C44" s="23" t="s">
        <v>53</v>
      </c>
      <c r="D44" s="23" t="s">
        <v>53</v>
      </c>
      <c r="E44" s="24">
        <v>0</v>
      </c>
      <c r="F44" s="24">
        <v>0</v>
      </c>
      <c r="G44" s="22"/>
      <c r="H44" s="23" t="s">
        <v>63</v>
      </c>
      <c r="I44" s="23" t="s">
        <v>66</v>
      </c>
      <c r="J44" s="23" t="s">
        <v>53</v>
      </c>
      <c r="K44" s="24">
        <v>1324</v>
      </c>
      <c r="L44" s="24">
        <v>900000</v>
      </c>
      <c r="M44" s="22" t="s">
        <v>86</v>
      </c>
    </row>
    <row r="45" spans="1:13" s="128" customFormat="1" ht="23.1" customHeight="1">
      <c r="A45" s="88" t="s">
        <v>52</v>
      </c>
      <c r="B45" s="88"/>
      <c r="C45" s="88"/>
      <c r="D45" s="88"/>
      <c r="E45" s="68">
        <f>SUBTOTAL(109,E9:E44)</f>
        <v>356777</v>
      </c>
      <c r="F45" s="68"/>
      <c r="G45" s="127"/>
      <c r="H45" s="88"/>
      <c r="I45" s="88"/>
      <c r="J45" s="88"/>
      <c r="K45" s="68">
        <f>SUBTOTAL(109,K9:K44)</f>
        <v>377505</v>
      </c>
      <c r="L45" s="68"/>
      <c r="M45" s="127"/>
    </row>
    <row r="46" spans="1:13" ht="23.1" customHeight="1">
      <c r="A46" s="23" t="s">
        <v>53</v>
      </c>
      <c r="B46" s="23"/>
      <c r="C46" s="23"/>
      <c r="D46" s="23"/>
      <c r="E46" s="24"/>
      <c r="F46" s="25"/>
      <c r="G46" s="22"/>
      <c r="H46" s="23"/>
      <c r="I46" s="23"/>
      <c r="J46" s="23"/>
      <c r="K46" s="24"/>
      <c r="L46" s="25"/>
      <c r="M46" s="22"/>
    </row>
  </sheetData>
  <mergeCells count="6">
    <mergeCell ref="A1:M1"/>
    <mergeCell ref="H7:M7"/>
    <mergeCell ref="B7:G7"/>
    <mergeCell ref="A5:M5"/>
    <mergeCell ref="A3:M3"/>
    <mergeCell ref="A2:M2"/>
  </mergeCells>
  <pageMargins left="0.7" right="0.7" top="0.75" bottom="0.75" header="0.3" footer="0.3"/>
  <pageSetup paperSize="9" scale="93" orientation="landscape" horizontalDpi="4294967295" verticalDpi="4294967295"/>
  <headerFooter differentOddEven="1" differentFirst="1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00BF3-5ECA-4BEC-83EE-E4D6CEE10D08}">
  <dimension ref="A1:M38"/>
  <sheetViews>
    <sheetView rightToLeft="1" zoomScale="70" zoomScaleNormal="70" zoomScaleSheetLayoutView="106" workbookViewId="0">
      <pane ySplit="10" topLeftCell="A11" activePane="bottomLeft" state="frozen"/>
      <selection pane="bottomLeft" activeCell="R17" sqref="R17"/>
    </sheetView>
  </sheetViews>
  <sheetFormatPr defaultColWidth="9" defaultRowHeight="16.8"/>
  <cols>
    <col min="1" max="1" width="31.25" style="16" customWidth="1"/>
    <col min="2" max="2" width="13" style="16" customWidth="1"/>
    <col min="3" max="3" width="19.75" style="16" customWidth="1"/>
    <col min="4" max="4" width="21" style="16" customWidth="1"/>
    <col min="5" max="5" width="13" style="16" customWidth="1"/>
    <col min="6" max="6" width="19.75" style="16" customWidth="1"/>
    <col min="7" max="7" width="13" style="16" customWidth="1"/>
    <col min="8" max="8" width="19.75" style="16" customWidth="1"/>
    <col min="9" max="10" width="13" style="16" customWidth="1"/>
    <col min="11" max="11" width="19.75" style="16" customWidth="1"/>
    <col min="12" max="12" width="21" style="16" customWidth="1"/>
    <col min="13" max="13" width="13" style="16" bestFit="1" customWidth="1"/>
    <col min="14" max="14" width="9" style="1" customWidth="1"/>
    <col min="15" max="16384" width="9" style="1"/>
  </cols>
  <sheetData>
    <row r="1" spans="1:13" ht="18.600000000000001">
      <c r="A1" s="102" t="s">
        <v>3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</row>
    <row r="2" spans="1:13" ht="18.600000000000001">
      <c r="A2" s="102" t="s">
        <v>4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</row>
    <row r="3" spans="1:13" ht="18.600000000000001">
      <c r="A3" s="102" t="s">
        <v>5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</row>
    <row r="4" spans="1:13" ht="18.600000000000001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1:13" ht="18.600000000000001">
      <c r="A5" s="105" t="s">
        <v>6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</row>
    <row r="6" spans="1:13" ht="18.600000000000001">
      <c r="A6" s="105" t="s">
        <v>107</v>
      </c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</row>
    <row r="7" spans="1:13" ht="18.600000000000001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</row>
    <row r="8" spans="1:13" ht="18.75" customHeight="1">
      <c r="A8" s="28"/>
      <c r="B8" s="101" t="s">
        <v>8</v>
      </c>
      <c r="C8" s="101"/>
      <c r="D8" s="101"/>
      <c r="E8" s="106" t="s">
        <v>9</v>
      </c>
      <c r="F8" s="106"/>
      <c r="G8" s="106"/>
      <c r="H8" s="106"/>
      <c r="I8" s="101" t="s">
        <v>10</v>
      </c>
      <c r="J8" s="101"/>
      <c r="K8" s="101"/>
      <c r="L8" s="101"/>
      <c r="M8" s="101"/>
    </row>
    <row r="9" spans="1:13" ht="17.25" customHeight="1">
      <c r="A9" s="100" t="s">
        <v>108</v>
      </c>
      <c r="B9" s="104" t="s">
        <v>109</v>
      </c>
      <c r="C9" s="104" t="s">
        <v>13</v>
      </c>
      <c r="D9" s="100" t="s">
        <v>14</v>
      </c>
      <c r="E9" s="103" t="s">
        <v>110</v>
      </c>
      <c r="F9" s="103"/>
      <c r="G9" s="102" t="s">
        <v>111</v>
      </c>
      <c r="H9" s="102"/>
      <c r="I9" s="100" t="s">
        <v>12</v>
      </c>
      <c r="J9" s="107" t="s">
        <v>112</v>
      </c>
      <c r="K9" s="100" t="s">
        <v>13</v>
      </c>
      <c r="L9" s="100" t="s">
        <v>14</v>
      </c>
      <c r="M9" s="100" t="s">
        <v>18</v>
      </c>
    </row>
    <row r="10" spans="1:13" ht="20.25" customHeight="1">
      <c r="A10" s="101"/>
      <c r="B10" s="101"/>
      <c r="C10" s="101"/>
      <c r="D10" s="101"/>
      <c r="E10" s="29" t="s">
        <v>12</v>
      </c>
      <c r="F10" s="29" t="s">
        <v>13</v>
      </c>
      <c r="G10" s="29" t="s">
        <v>12</v>
      </c>
      <c r="H10" s="29" t="s">
        <v>20</v>
      </c>
      <c r="I10" s="101"/>
      <c r="J10" s="101"/>
      <c r="K10" s="101"/>
      <c r="L10" s="101"/>
      <c r="M10" s="101"/>
    </row>
    <row r="11" spans="1:13" ht="23.1" customHeight="1">
      <c r="A11" s="23" t="s">
        <v>113</v>
      </c>
      <c r="B11" s="24">
        <v>20864373</v>
      </c>
      <c r="C11" s="24">
        <v>2765792791271</v>
      </c>
      <c r="D11" s="24">
        <v>2845022981344</v>
      </c>
      <c r="E11" s="24">
        <v>21156955</v>
      </c>
      <c r="F11" s="24">
        <v>2915492047031</v>
      </c>
      <c r="G11" s="24">
        <v>20544546</v>
      </c>
      <c r="H11" s="24">
        <v>2829775695864</v>
      </c>
      <c r="I11" s="24">
        <v>21476782</v>
      </c>
      <c r="J11" s="24">
        <v>140238</v>
      </c>
      <c r="K11" s="24">
        <v>2949548034788</v>
      </c>
      <c r="L11" s="24">
        <v>3011638829373</v>
      </c>
      <c r="M11" s="25">
        <v>1.35</v>
      </c>
    </row>
    <row r="12" spans="1:13" ht="23.1" customHeight="1">
      <c r="A12" s="23" t="s">
        <v>114</v>
      </c>
      <c r="B12" s="24">
        <v>59876885</v>
      </c>
      <c r="C12" s="24">
        <v>13568093324323</v>
      </c>
      <c r="D12" s="24">
        <v>30146912736639</v>
      </c>
      <c r="E12" s="24">
        <v>1532635</v>
      </c>
      <c r="F12" s="24">
        <v>831331741078</v>
      </c>
      <c r="G12" s="24">
        <v>9083626</v>
      </c>
      <c r="H12" s="24">
        <v>4942010761687</v>
      </c>
      <c r="I12" s="24">
        <v>52325894</v>
      </c>
      <c r="J12" s="24">
        <v>590621</v>
      </c>
      <c r="K12" s="24">
        <v>12305305304612</v>
      </c>
      <c r="L12" s="24">
        <v>30890555645131</v>
      </c>
      <c r="M12" s="25">
        <v>13.87</v>
      </c>
    </row>
    <row r="13" spans="1:13" ht="23.1" customHeight="1">
      <c r="A13" s="23" t="s">
        <v>115</v>
      </c>
      <c r="B13" s="24">
        <v>22858781</v>
      </c>
      <c r="C13" s="24">
        <v>15516583736360</v>
      </c>
      <c r="D13" s="24">
        <v>34053837317051</v>
      </c>
      <c r="E13" s="24">
        <v>176620</v>
      </c>
      <c r="F13" s="24">
        <v>274254826507</v>
      </c>
      <c r="G13" s="24">
        <v>1481209</v>
      </c>
      <c r="H13" s="24">
        <v>2329529849070</v>
      </c>
      <c r="I13" s="24">
        <v>21554192</v>
      </c>
      <c r="J13" s="24">
        <v>1682317</v>
      </c>
      <c r="K13" s="24">
        <v>14780917205735.002</v>
      </c>
      <c r="L13" s="24">
        <v>36239227032695</v>
      </c>
      <c r="M13" s="25">
        <v>16.27</v>
      </c>
    </row>
    <row r="14" spans="1:13" ht="23.1" customHeight="1">
      <c r="A14" s="23" t="s">
        <v>116</v>
      </c>
      <c r="B14" s="24">
        <v>150580000</v>
      </c>
      <c r="C14" s="24">
        <v>10001671032671</v>
      </c>
      <c r="D14" s="24">
        <v>10277811059111</v>
      </c>
      <c r="E14" s="24">
        <v>230160000</v>
      </c>
      <c r="F14" s="24">
        <v>15935672716844.998</v>
      </c>
      <c r="G14" s="24">
        <v>191893316</v>
      </c>
      <c r="H14" s="24">
        <v>13346582766063</v>
      </c>
      <c r="I14" s="24">
        <v>188846684</v>
      </c>
      <c r="J14" s="24">
        <v>70265</v>
      </c>
      <c r="K14" s="24">
        <v>12885151033195</v>
      </c>
      <c r="L14" s="24">
        <v>13264419192447</v>
      </c>
      <c r="M14" s="25">
        <v>5.95</v>
      </c>
    </row>
    <row r="15" spans="1:13" ht="23.1" customHeight="1">
      <c r="A15" s="23" t="s">
        <v>117</v>
      </c>
      <c r="B15" s="24">
        <v>6100000</v>
      </c>
      <c r="C15" s="24">
        <v>199647658550</v>
      </c>
      <c r="D15" s="24">
        <v>279026970849</v>
      </c>
      <c r="E15" s="24">
        <v>0</v>
      </c>
      <c r="F15" s="24">
        <v>0</v>
      </c>
      <c r="G15" s="24">
        <v>6100000</v>
      </c>
      <c r="H15" s="24">
        <v>281271416572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</row>
    <row r="16" spans="1:13" ht="23.1" customHeight="1">
      <c r="A16" s="23" t="s">
        <v>118</v>
      </c>
      <c r="B16" s="24">
        <v>3435000</v>
      </c>
      <c r="C16" s="24">
        <v>124985396311</v>
      </c>
      <c r="D16" s="24">
        <v>136693490681</v>
      </c>
      <c r="E16" s="24">
        <v>0</v>
      </c>
      <c r="F16" s="24">
        <v>0</v>
      </c>
      <c r="G16" s="24">
        <v>3435000</v>
      </c>
      <c r="H16" s="24">
        <v>138258192714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</row>
    <row r="17" spans="1:13" ht="23.1" customHeight="1">
      <c r="A17" s="23" t="s">
        <v>119</v>
      </c>
      <c r="B17" s="24">
        <v>101250000</v>
      </c>
      <c r="C17" s="24">
        <v>3042710965029</v>
      </c>
      <c r="D17" s="24">
        <v>3701144699437</v>
      </c>
      <c r="E17" s="24">
        <v>59200000</v>
      </c>
      <c r="F17" s="24">
        <v>2191613343409</v>
      </c>
      <c r="G17" s="24">
        <v>47699878</v>
      </c>
      <c r="H17" s="24">
        <v>1791047451160</v>
      </c>
      <c r="I17" s="24">
        <v>112750122</v>
      </c>
      <c r="J17" s="24">
        <v>37659</v>
      </c>
      <c r="K17" s="24">
        <v>3465259210451</v>
      </c>
      <c r="L17" s="24">
        <v>4244491110942</v>
      </c>
      <c r="M17" s="25">
        <v>1.91</v>
      </c>
    </row>
    <row r="18" spans="1:13" ht="23.1" customHeight="1">
      <c r="A18" s="23" t="s">
        <v>120</v>
      </c>
      <c r="B18" s="24">
        <v>160000000</v>
      </c>
      <c r="C18" s="24">
        <v>1627521184707</v>
      </c>
      <c r="D18" s="24">
        <v>1621002035000</v>
      </c>
      <c r="E18" s="24">
        <v>0</v>
      </c>
      <c r="F18" s="24">
        <v>0</v>
      </c>
      <c r="G18" s="24">
        <v>40000000</v>
      </c>
      <c r="H18" s="24">
        <v>400812146014</v>
      </c>
      <c r="I18" s="24">
        <v>120000000</v>
      </c>
      <c r="J18" s="24">
        <v>10142</v>
      </c>
      <c r="K18" s="24">
        <v>1220640888530</v>
      </c>
      <c r="L18" s="24">
        <v>1216591216500</v>
      </c>
      <c r="M18" s="25">
        <v>0.55000000000000004</v>
      </c>
    </row>
    <row r="19" spans="1:13" ht="23.1" customHeight="1">
      <c r="A19" s="23" t="s">
        <v>121</v>
      </c>
      <c r="B19" s="24">
        <v>71067335</v>
      </c>
      <c r="C19" s="24">
        <v>1510660559127</v>
      </c>
      <c r="D19" s="24">
        <v>1525587629021</v>
      </c>
      <c r="E19" s="24">
        <v>5000</v>
      </c>
      <c r="F19" s="24">
        <v>107979800</v>
      </c>
      <c r="G19" s="24">
        <v>60689063</v>
      </c>
      <c r="H19" s="24">
        <v>1332450153543</v>
      </c>
      <c r="I19" s="24">
        <v>10383272</v>
      </c>
      <c r="J19" s="24">
        <v>22113</v>
      </c>
      <c r="K19" s="24">
        <v>220439327882</v>
      </c>
      <c r="L19" s="24">
        <v>229520626799</v>
      </c>
      <c r="M19" s="25">
        <v>0.1</v>
      </c>
    </row>
    <row r="20" spans="1:13" ht="23.1" customHeight="1">
      <c r="A20" s="23" t="s">
        <v>122</v>
      </c>
      <c r="B20" s="24">
        <v>161272000</v>
      </c>
      <c r="C20" s="24">
        <v>3728723808817</v>
      </c>
      <c r="D20" s="24">
        <v>4475743496763</v>
      </c>
      <c r="E20" s="24">
        <v>25400000</v>
      </c>
      <c r="F20" s="24">
        <v>716579014828</v>
      </c>
      <c r="G20" s="24">
        <v>51972000</v>
      </c>
      <c r="H20" s="24">
        <v>1477247412104</v>
      </c>
      <c r="I20" s="24">
        <v>134700000</v>
      </c>
      <c r="J20" s="24">
        <v>28586</v>
      </c>
      <c r="K20" s="24">
        <v>3300997531002</v>
      </c>
      <c r="L20" s="24">
        <v>3849114315528</v>
      </c>
      <c r="M20" s="25">
        <v>1.73</v>
      </c>
    </row>
    <row r="21" spans="1:13" ht="23.1" customHeight="1">
      <c r="A21" s="23" t="s">
        <v>123</v>
      </c>
      <c r="B21" s="24">
        <v>126100000</v>
      </c>
      <c r="C21" s="24">
        <v>3515869182897</v>
      </c>
      <c r="D21" s="24">
        <v>3913330926904</v>
      </c>
      <c r="E21" s="24">
        <v>0</v>
      </c>
      <c r="F21" s="24">
        <v>0</v>
      </c>
      <c r="G21" s="24">
        <v>0</v>
      </c>
      <c r="H21" s="24">
        <v>0</v>
      </c>
      <c r="I21" s="24">
        <v>126100000</v>
      </c>
      <c r="J21" s="24">
        <v>31968</v>
      </c>
      <c r="K21" s="24">
        <v>3515869182897</v>
      </c>
      <c r="L21" s="24">
        <v>4029678307980</v>
      </c>
      <c r="M21" s="25">
        <v>1.81</v>
      </c>
    </row>
    <row r="22" spans="1:13" ht="23.1" customHeight="1">
      <c r="A22" s="23" t="s">
        <v>124</v>
      </c>
      <c r="B22" s="24">
        <v>73259789</v>
      </c>
      <c r="C22" s="24">
        <v>769354576348</v>
      </c>
      <c r="D22" s="24">
        <v>846277941576</v>
      </c>
      <c r="E22" s="24">
        <v>0</v>
      </c>
      <c r="F22" s="24">
        <v>0</v>
      </c>
      <c r="G22" s="24">
        <v>40531039</v>
      </c>
      <c r="H22" s="24">
        <v>479765112506</v>
      </c>
      <c r="I22" s="24">
        <v>32728750</v>
      </c>
      <c r="J22" s="24">
        <v>11895</v>
      </c>
      <c r="K22" s="24">
        <v>343234624846</v>
      </c>
      <c r="L22" s="24">
        <v>389164923757</v>
      </c>
      <c r="M22" s="25">
        <v>0.17</v>
      </c>
    </row>
    <row r="23" spans="1:13" ht="23.1" customHeight="1">
      <c r="A23" s="23" t="s">
        <v>125</v>
      </c>
      <c r="B23" s="24">
        <v>0</v>
      </c>
      <c r="C23" s="24">
        <v>-223407258</v>
      </c>
      <c r="D23" s="24">
        <v>-223407258</v>
      </c>
      <c r="E23" s="24">
        <v>22009000</v>
      </c>
      <c r="F23" s="24">
        <v>663840811857</v>
      </c>
      <c r="G23" s="24">
        <v>22000000</v>
      </c>
      <c r="H23" s="24">
        <v>666011510739</v>
      </c>
      <c r="I23" s="24">
        <v>9000</v>
      </c>
      <c r="J23" s="24">
        <v>30340</v>
      </c>
      <c r="K23" s="24">
        <v>105576901</v>
      </c>
      <c r="L23" s="24">
        <v>272959323</v>
      </c>
      <c r="M23" s="24">
        <v>0</v>
      </c>
    </row>
    <row r="24" spans="1:13" ht="23.1" customHeight="1">
      <c r="A24" s="23" t="s">
        <v>126</v>
      </c>
      <c r="B24" s="24">
        <v>157853078</v>
      </c>
      <c r="C24" s="24">
        <v>4360829786668</v>
      </c>
      <c r="D24" s="24">
        <v>4523505529044</v>
      </c>
      <c r="E24" s="24">
        <v>42500000</v>
      </c>
      <c r="F24" s="24">
        <v>1240093148968</v>
      </c>
      <c r="G24" s="24">
        <v>196727631</v>
      </c>
      <c r="H24" s="24">
        <v>5691974980010</v>
      </c>
      <c r="I24" s="24">
        <v>3625447</v>
      </c>
      <c r="J24" s="24">
        <v>29519</v>
      </c>
      <c r="K24" s="24">
        <v>101809768230</v>
      </c>
      <c r="L24" s="24">
        <v>106980106533</v>
      </c>
      <c r="M24" s="25">
        <v>0.05</v>
      </c>
    </row>
    <row r="25" spans="1:13" ht="23.1" customHeight="1">
      <c r="A25" s="23" t="s">
        <v>127</v>
      </c>
      <c r="B25" s="24">
        <v>0</v>
      </c>
      <c r="C25" s="24">
        <v>0</v>
      </c>
      <c r="D25" s="24">
        <v>0</v>
      </c>
      <c r="E25" s="24">
        <v>4100000</v>
      </c>
      <c r="F25" s="24">
        <v>99740565774</v>
      </c>
      <c r="G25" s="24">
        <v>0</v>
      </c>
      <c r="H25" s="24">
        <v>0</v>
      </c>
      <c r="I25" s="24">
        <v>4100000</v>
      </c>
      <c r="J25" s="24">
        <v>24318</v>
      </c>
      <c r="K25" s="24">
        <v>99740565774</v>
      </c>
      <c r="L25" s="24">
        <v>99667034226</v>
      </c>
      <c r="M25" s="25">
        <v>0.04</v>
      </c>
    </row>
    <row r="26" spans="1:13" ht="23.1" customHeight="1">
      <c r="A26" s="23" t="s">
        <v>128</v>
      </c>
      <c r="B26" s="24">
        <v>146000000</v>
      </c>
      <c r="C26" s="24">
        <v>2792961524877</v>
      </c>
      <c r="D26" s="24">
        <v>3000653101000</v>
      </c>
      <c r="E26" s="24">
        <v>0</v>
      </c>
      <c r="F26" s="24">
        <v>0</v>
      </c>
      <c r="G26" s="24">
        <v>0</v>
      </c>
      <c r="H26" s="24">
        <v>0</v>
      </c>
      <c r="I26" s="24">
        <v>146000000</v>
      </c>
      <c r="J26" s="24">
        <v>21166</v>
      </c>
      <c r="K26" s="24">
        <v>2792961524877</v>
      </c>
      <c r="L26" s="24">
        <v>3089096475478</v>
      </c>
      <c r="M26" s="25">
        <v>1.39</v>
      </c>
    </row>
    <row r="27" spans="1:13" ht="23.1" customHeight="1">
      <c r="A27" s="23" t="s">
        <v>129</v>
      </c>
      <c r="B27" s="24">
        <v>112000000</v>
      </c>
      <c r="C27" s="24">
        <v>1455264848329</v>
      </c>
      <c r="D27" s="24">
        <v>2075714298000</v>
      </c>
      <c r="E27" s="24">
        <v>0</v>
      </c>
      <c r="F27" s="24">
        <v>0</v>
      </c>
      <c r="G27" s="24">
        <v>0</v>
      </c>
      <c r="H27" s="24">
        <v>0</v>
      </c>
      <c r="I27" s="24">
        <v>112000000</v>
      </c>
      <c r="J27" s="24">
        <v>19120</v>
      </c>
      <c r="K27" s="24">
        <v>1455264848329</v>
      </c>
      <c r="L27" s="24">
        <v>2140650344000</v>
      </c>
      <c r="M27" s="25">
        <v>0.96</v>
      </c>
    </row>
    <row r="28" spans="1:13" ht="23.1" customHeight="1">
      <c r="A28" s="23" t="s">
        <v>130</v>
      </c>
      <c r="B28" s="24">
        <v>60000000</v>
      </c>
      <c r="C28" s="24">
        <v>1002729620240</v>
      </c>
      <c r="D28" s="24">
        <v>1070844980250</v>
      </c>
      <c r="E28" s="24">
        <v>0</v>
      </c>
      <c r="F28" s="24">
        <v>0</v>
      </c>
      <c r="G28" s="24">
        <v>0</v>
      </c>
      <c r="H28" s="24">
        <v>0</v>
      </c>
      <c r="I28" s="24">
        <v>60000000</v>
      </c>
      <c r="J28" s="24">
        <v>18391</v>
      </c>
      <c r="K28" s="24">
        <v>1002729620240</v>
      </c>
      <c r="L28" s="24">
        <v>1103053099125</v>
      </c>
      <c r="M28" s="25">
        <v>0.5</v>
      </c>
    </row>
    <row r="29" spans="1:13" ht="23.1" customHeight="1">
      <c r="A29" s="23" t="s">
        <v>131</v>
      </c>
      <c r="B29" s="24">
        <v>30000000</v>
      </c>
      <c r="C29" s="24">
        <v>488893602250</v>
      </c>
      <c r="D29" s="24">
        <v>537311793187</v>
      </c>
      <c r="E29" s="24">
        <v>27500000</v>
      </c>
      <c r="F29" s="24">
        <v>497305493905</v>
      </c>
      <c r="G29" s="24">
        <v>18500000</v>
      </c>
      <c r="H29" s="24">
        <v>340345096230</v>
      </c>
      <c r="I29" s="24">
        <v>39000000</v>
      </c>
      <c r="J29" s="24">
        <v>18448</v>
      </c>
      <c r="K29" s="24">
        <v>651614263478</v>
      </c>
      <c r="L29" s="24">
        <v>719206694706</v>
      </c>
      <c r="M29" s="25">
        <v>0.32</v>
      </c>
    </row>
    <row r="30" spans="1:13" ht="23.1" customHeight="1">
      <c r="A30" s="23" t="s">
        <v>132</v>
      </c>
      <c r="B30" s="24">
        <v>61883045</v>
      </c>
      <c r="C30" s="24">
        <v>1058409738452</v>
      </c>
      <c r="D30" s="24">
        <v>1081791864805</v>
      </c>
      <c r="E30" s="24">
        <v>16006000</v>
      </c>
      <c r="F30" s="24">
        <v>281006784076</v>
      </c>
      <c r="G30" s="24">
        <v>77670139</v>
      </c>
      <c r="H30" s="24">
        <v>1387020895126</v>
      </c>
      <c r="I30" s="24">
        <v>218906</v>
      </c>
      <c r="J30" s="24">
        <v>17975</v>
      </c>
      <c r="K30" s="24">
        <v>3567859737</v>
      </c>
      <c r="L30" s="24">
        <v>3933384395</v>
      </c>
      <c r="M30" s="24">
        <v>0</v>
      </c>
    </row>
    <row r="31" spans="1:13" ht="23.1" customHeight="1">
      <c r="A31" s="23" t="s">
        <v>133</v>
      </c>
      <c r="B31" s="24">
        <v>137880000</v>
      </c>
      <c r="C31" s="24">
        <v>2234481958609</v>
      </c>
      <c r="D31" s="24">
        <v>2325309225646</v>
      </c>
      <c r="E31" s="24">
        <v>76101000</v>
      </c>
      <c r="F31" s="24">
        <v>1307532566457</v>
      </c>
      <c r="G31" s="24">
        <v>155100000</v>
      </c>
      <c r="H31" s="24">
        <v>2677305128269</v>
      </c>
      <c r="I31" s="24">
        <v>58881000</v>
      </c>
      <c r="J31" s="24">
        <v>17355</v>
      </c>
      <c r="K31" s="24">
        <v>976752474467</v>
      </c>
      <c r="L31" s="24">
        <v>1021502936882</v>
      </c>
      <c r="M31" s="25">
        <v>0.46</v>
      </c>
    </row>
    <row r="32" spans="1:13" ht="23.1" customHeight="1">
      <c r="A32" s="23" t="s">
        <v>134</v>
      </c>
      <c r="B32" s="24">
        <v>0</v>
      </c>
      <c r="C32" s="24">
        <v>0</v>
      </c>
      <c r="D32" s="24">
        <v>0</v>
      </c>
      <c r="E32" s="24">
        <v>70000000</v>
      </c>
      <c r="F32" s="24">
        <v>977057798735</v>
      </c>
      <c r="G32" s="24">
        <v>69990000</v>
      </c>
      <c r="H32" s="24">
        <v>987097431483</v>
      </c>
      <c r="I32" s="24">
        <v>10000</v>
      </c>
      <c r="J32" s="24">
        <v>14135</v>
      </c>
      <c r="K32" s="24">
        <v>139572957</v>
      </c>
      <c r="L32" s="24">
        <v>141297885</v>
      </c>
      <c r="M32" s="24">
        <v>0</v>
      </c>
    </row>
    <row r="33" spans="1:13" ht="23.1" customHeight="1">
      <c r="A33" s="23" t="s">
        <v>135</v>
      </c>
      <c r="B33" s="24">
        <v>980000</v>
      </c>
      <c r="C33" s="24">
        <v>7952006114</v>
      </c>
      <c r="D33" s="24">
        <v>9405293436</v>
      </c>
      <c r="E33" s="24">
        <v>60000</v>
      </c>
      <c r="F33" s="24">
        <v>579806434</v>
      </c>
      <c r="G33" s="24">
        <v>50000</v>
      </c>
      <c r="H33" s="24">
        <v>494802945</v>
      </c>
      <c r="I33" s="24">
        <v>990000</v>
      </c>
      <c r="J33" s="24">
        <v>10029</v>
      </c>
      <c r="K33" s="24">
        <v>8124173635</v>
      </c>
      <c r="L33" s="24">
        <v>9922752776</v>
      </c>
      <c r="M33" s="24">
        <v>0</v>
      </c>
    </row>
    <row r="34" spans="1:13" ht="23.1" customHeight="1">
      <c r="A34" s="23" t="s">
        <v>52</v>
      </c>
      <c r="B34" s="24"/>
      <c r="C34" s="24">
        <v>69772913894691.992</v>
      </c>
      <c r="D34" s="24">
        <v>108446703962486</v>
      </c>
      <c r="E34" s="25"/>
      <c r="F34" s="24">
        <v>27932208645704</v>
      </c>
      <c r="G34" s="25"/>
      <c r="H34" s="24">
        <v>41099000802099</v>
      </c>
      <c r="I34" s="24"/>
      <c r="J34" s="24">
        <v>2846600</v>
      </c>
      <c r="K34" s="24">
        <v>62080172592562.992</v>
      </c>
      <c r="L34" s="24">
        <v>105658828286481</v>
      </c>
      <c r="M34" s="25">
        <v>47.43</v>
      </c>
    </row>
    <row r="35" spans="1:13" ht="23.1" customHeight="1">
      <c r="A35" s="23" t="s">
        <v>53</v>
      </c>
      <c r="B35" s="24"/>
      <c r="C35" s="25"/>
      <c r="D35" s="25"/>
      <c r="E35" s="25"/>
      <c r="F35" s="25"/>
      <c r="G35" s="25"/>
      <c r="H35" s="25"/>
      <c r="I35" s="24"/>
      <c r="J35" s="25"/>
      <c r="K35" s="25"/>
      <c r="L35" s="25"/>
      <c r="M35" s="25"/>
    </row>
    <row r="36" spans="1:13">
      <c r="L36" s="62"/>
    </row>
    <row r="37" spans="1:13">
      <c r="D37" s="61"/>
      <c r="L37" s="62"/>
    </row>
    <row r="38" spans="1:13">
      <c r="D38" s="61"/>
    </row>
  </sheetData>
  <mergeCells count="19">
    <mergeCell ref="B8:D8"/>
    <mergeCell ref="E8:H8"/>
    <mergeCell ref="I8:M8"/>
    <mergeCell ref="A9:A10"/>
    <mergeCell ref="B9:B10"/>
    <mergeCell ref="C9:C10"/>
    <mergeCell ref="D9:D10"/>
    <mergeCell ref="E9:F9"/>
    <mergeCell ref="I9:I10"/>
    <mergeCell ref="J9:J10"/>
    <mergeCell ref="K9:K10"/>
    <mergeCell ref="L9:L10"/>
    <mergeCell ref="M9:M10"/>
    <mergeCell ref="G9:H9"/>
    <mergeCell ref="A1:M1"/>
    <mergeCell ref="A2:M2"/>
    <mergeCell ref="A3:M3"/>
    <mergeCell ref="A5:M5"/>
    <mergeCell ref="A6:M6"/>
  </mergeCells>
  <pageMargins left="0.7" right="0.7" top="0.75" bottom="0.75" header="0.3" footer="0.3"/>
  <pageSetup paperSize="9" scale="93" orientation="landscape" horizontalDpi="4294967295" verticalDpi="4294967295"/>
  <headerFooter differentOddEven="1" differentFirst="1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38"/>
  <sheetViews>
    <sheetView rightToLeft="1" topLeftCell="B1" zoomScale="70" zoomScaleNormal="70" zoomScaleSheetLayoutView="106" workbookViewId="0">
      <pane ySplit="10" topLeftCell="A11" activePane="bottomLeft" state="frozen"/>
      <selection pane="bottomLeft" activeCell="W18" sqref="W18"/>
    </sheetView>
  </sheetViews>
  <sheetFormatPr defaultColWidth="9" defaultRowHeight="16.8"/>
  <cols>
    <col min="1" max="1" width="41.875" style="7" customWidth="1"/>
    <col min="2" max="8" width="13" style="7" customWidth="1"/>
    <col min="9" max="10" width="16.875" style="7" customWidth="1"/>
    <col min="11" max="11" width="13" style="7" customWidth="1"/>
    <col min="12" max="12" width="14.625" style="7" customWidth="1"/>
    <col min="13" max="13" width="14.375" style="7" bestFit="1" customWidth="1"/>
    <col min="14" max="16" width="13" style="7" customWidth="1"/>
    <col min="17" max="18" width="16.875" style="7" customWidth="1"/>
    <col min="19" max="19" width="13" style="7" customWidth="1"/>
    <col min="20" max="20" width="9" style="8" customWidth="1"/>
    <col min="21" max="16384" width="9" style="8"/>
  </cols>
  <sheetData>
    <row r="1" spans="1:19" ht="18.600000000000001">
      <c r="A1" s="102" t="s">
        <v>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</row>
    <row r="2" spans="1:19" ht="18.600000000000001">
      <c r="A2" s="102" t="s">
        <v>4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</row>
    <row r="3" spans="1:19" ht="18.600000000000001">
      <c r="A3" s="102" t="s">
        <v>5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</row>
    <row r="4" spans="1:19" ht="18.600000000000001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</row>
    <row r="5" spans="1:19" ht="18" customHeight="1">
      <c r="A5" s="105" t="s">
        <v>6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</row>
    <row r="6" spans="1:19" ht="18.600000000000001">
      <c r="A6" s="105" t="s">
        <v>136</v>
      </c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</row>
    <row r="7" spans="1:19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</row>
    <row r="8" spans="1:19" ht="18" customHeight="1">
      <c r="A8" s="101" t="s">
        <v>137</v>
      </c>
      <c r="B8" s="101"/>
      <c r="C8" s="101"/>
      <c r="D8" s="101"/>
      <c r="E8" s="101"/>
      <c r="F8" s="101"/>
      <c r="G8" s="101"/>
      <c r="H8" s="101" t="s">
        <v>8</v>
      </c>
      <c r="I8" s="101"/>
      <c r="J8" s="101"/>
      <c r="K8" s="106" t="s">
        <v>9</v>
      </c>
      <c r="L8" s="106"/>
      <c r="M8" s="106"/>
      <c r="N8" s="106"/>
      <c r="O8" s="101" t="s">
        <v>10</v>
      </c>
      <c r="P8" s="101"/>
      <c r="Q8" s="101"/>
      <c r="R8" s="101"/>
      <c r="S8" s="101"/>
    </row>
    <row r="9" spans="1:19" ht="26.25" customHeight="1">
      <c r="A9" s="104" t="s">
        <v>138</v>
      </c>
      <c r="B9" s="108" t="s">
        <v>139</v>
      </c>
      <c r="C9" s="109" t="s">
        <v>140</v>
      </c>
      <c r="D9" s="107" t="s">
        <v>141</v>
      </c>
      <c r="E9" s="108" t="s">
        <v>142</v>
      </c>
      <c r="F9" s="102" t="s">
        <v>143</v>
      </c>
      <c r="G9" s="102" t="s">
        <v>144</v>
      </c>
      <c r="H9" s="100" t="s">
        <v>12</v>
      </c>
      <c r="I9" s="100" t="s">
        <v>13</v>
      </c>
      <c r="J9" s="100" t="s">
        <v>14</v>
      </c>
      <c r="K9" s="102" t="s">
        <v>15</v>
      </c>
      <c r="L9" s="102"/>
      <c r="M9" s="102" t="s">
        <v>16</v>
      </c>
      <c r="N9" s="102"/>
      <c r="O9" s="100" t="s">
        <v>12</v>
      </c>
      <c r="P9" s="107" t="s">
        <v>145</v>
      </c>
      <c r="Q9" s="100" t="s">
        <v>13</v>
      </c>
      <c r="R9" s="100" t="s">
        <v>14</v>
      </c>
      <c r="S9" s="100" t="s">
        <v>146</v>
      </c>
    </row>
    <row r="10" spans="1:19" s="7" customFormat="1" ht="18.600000000000001">
      <c r="A10" s="101"/>
      <c r="B10" s="106"/>
      <c r="C10" s="106"/>
      <c r="D10" s="101"/>
      <c r="E10" s="106"/>
      <c r="F10" s="106"/>
      <c r="G10" s="106"/>
      <c r="H10" s="101"/>
      <c r="I10" s="101"/>
      <c r="J10" s="101"/>
      <c r="K10" s="29" t="s">
        <v>12</v>
      </c>
      <c r="L10" s="29" t="s">
        <v>19</v>
      </c>
      <c r="M10" s="29" t="s">
        <v>12</v>
      </c>
      <c r="N10" s="29" t="s">
        <v>20</v>
      </c>
      <c r="O10" s="101"/>
      <c r="P10" s="101"/>
      <c r="Q10" s="101"/>
      <c r="R10" s="101"/>
      <c r="S10" s="101"/>
    </row>
    <row r="11" spans="1:19" ht="23.1" customHeight="1">
      <c r="A11" s="23" t="s">
        <v>147</v>
      </c>
      <c r="B11" s="23" t="s">
        <v>148</v>
      </c>
      <c r="C11" s="23" t="s">
        <v>148</v>
      </c>
      <c r="D11" s="22" t="s">
        <v>149</v>
      </c>
      <c r="E11" s="22" t="s">
        <v>150</v>
      </c>
      <c r="F11" s="24">
        <v>1000000</v>
      </c>
      <c r="G11" s="25">
        <v>0.18</v>
      </c>
      <c r="H11" s="24">
        <v>5000</v>
      </c>
      <c r="I11" s="24">
        <v>4228063125</v>
      </c>
      <c r="J11" s="24">
        <v>4221936875</v>
      </c>
      <c r="K11" s="24">
        <v>0</v>
      </c>
      <c r="L11" s="24">
        <v>0</v>
      </c>
      <c r="M11" s="24">
        <v>0</v>
      </c>
      <c r="N11" s="24">
        <v>0</v>
      </c>
      <c r="O11" s="24">
        <v>5000</v>
      </c>
      <c r="P11" s="24">
        <v>845000</v>
      </c>
      <c r="Q11" s="24">
        <v>4228063125</v>
      </c>
      <c r="R11" s="24">
        <v>4221936875</v>
      </c>
      <c r="S11" s="24">
        <v>0</v>
      </c>
    </row>
    <row r="12" spans="1:19" ht="23.1" customHeight="1">
      <c r="A12" s="23" t="s">
        <v>151</v>
      </c>
      <c r="B12" s="23" t="s">
        <v>148</v>
      </c>
      <c r="C12" s="23" t="s">
        <v>148</v>
      </c>
      <c r="D12" s="22" t="s">
        <v>152</v>
      </c>
      <c r="E12" s="22" t="s">
        <v>153</v>
      </c>
      <c r="F12" s="24">
        <v>1000000</v>
      </c>
      <c r="G12" s="25">
        <v>0.18</v>
      </c>
      <c r="H12" s="24">
        <v>230000</v>
      </c>
      <c r="I12" s="24">
        <v>227148008990</v>
      </c>
      <c r="J12" s="24">
        <v>198116261500</v>
      </c>
      <c r="K12" s="24">
        <v>5000</v>
      </c>
      <c r="L12" s="24">
        <v>4220857905</v>
      </c>
      <c r="M12" s="24">
        <v>0</v>
      </c>
      <c r="N12" s="24">
        <v>0</v>
      </c>
      <c r="O12" s="24">
        <v>235000</v>
      </c>
      <c r="P12" s="24">
        <v>843560</v>
      </c>
      <c r="Q12" s="24">
        <v>231368866895</v>
      </c>
      <c r="R12" s="24">
        <v>198092878465</v>
      </c>
      <c r="S12" s="25">
        <v>0.09</v>
      </c>
    </row>
    <row r="13" spans="1:19" ht="23.1" customHeight="1">
      <c r="A13" s="23" t="s">
        <v>154</v>
      </c>
      <c r="B13" s="23" t="s">
        <v>148</v>
      </c>
      <c r="C13" s="23" t="s">
        <v>148</v>
      </c>
      <c r="D13" s="22" t="s">
        <v>155</v>
      </c>
      <c r="E13" s="22" t="s">
        <v>156</v>
      </c>
      <c r="F13" s="24">
        <v>1000000</v>
      </c>
      <c r="G13" s="25">
        <v>0.18</v>
      </c>
      <c r="H13" s="24">
        <v>10000</v>
      </c>
      <c r="I13" s="24">
        <v>9159185598</v>
      </c>
      <c r="J13" s="24">
        <v>9284164097</v>
      </c>
      <c r="K13" s="24">
        <v>0</v>
      </c>
      <c r="L13" s="24">
        <v>0</v>
      </c>
      <c r="M13" s="24">
        <v>0</v>
      </c>
      <c r="N13" s="24">
        <v>0</v>
      </c>
      <c r="O13" s="24">
        <v>10000</v>
      </c>
      <c r="P13" s="24">
        <v>938250</v>
      </c>
      <c r="Q13" s="24">
        <v>9159185598</v>
      </c>
      <c r="R13" s="24">
        <v>9375697688</v>
      </c>
      <c r="S13" s="24">
        <v>0</v>
      </c>
    </row>
    <row r="14" spans="1:19" ht="23.1" customHeight="1">
      <c r="A14" s="23" t="s">
        <v>157</v>
      </c>
      <c r="B14" s="23" t="s">
        <v>148</v>
      </c>
      <c r="C14" s="23" t="s">
        <v>148</v>
      </c>
      <c r="D14" s="22" t="s">
        <v>158</v>
      </c>
      <c r="E14" s="22" t="s">
        <v>159</v>
      </c>
      <c r="F14" s="24">
        <v>1000000</v>
      </c>
      <c r="G14" s="25">
        <v>0.21</v>
      </c>
      <c r="H14" s="24">
        <v>5000</v>
      </c>
      <c r="I14" s="24">
        <v>4778461875</v>
      </c>
      <c r="J14" s="24">
        <v>4996375000</v>
      </c>
      <c r="K14" s="24">
        <v>0</v>
      </c>
      <c r="L14" s="24">
        <v>0</v>
      </c>
      <c r="M14" s="24">
        <v>0</v>
      </c>
      <c r="N14" s="24">
        <v>0</v>
      </c>
      <c r="O14" s="24">
        <v>5000</v>
      </c>
      <c r="P14" s="24">
        <v>1000000</v>
      </c>
      <c r="Q14" s="24">
        <v>4778461875</v>
      </c>
      <c r="R14" s="24">
        <v>4996375000</v>
      </c>
      <c r="S14" s="24">
        <v>0</v>
      </c>
    </row>
    <row r="15" spans="1:19" ht="23.1" customHeight="1">
      <c r="A15" s="23" t="s">
        <v>160</v>
      </c>
      <c r="B15" s="23" t="s">
        <v>148</v>
      </c>
      <c r="C15" s="23" t="s">
        <v>148</v>
      </c>
      <c r="D15" s="22" t="s">
        <v>161</v>
      </c>
      <c r="E15" s="22" t="s">
        <v>162</v>
      </c>
      <c r="F15" s="24">
        <v>1000000</v>
      </c>
      <c r="G15" s="25">
        <v>0.20499999999999999</v>
      </c>
      <c r="H15" s="24">
        <v>105000</v>
      </c>
      <c r="I15" s="24">
        <v>97586549561</v>
      </c>
      <c r="J15" s="24">
        <v>86897953275</v>
      </c>
      <c r="K15" s="24">
        <v>5000</v>
      </c>
      <c r="L15" s="24">
        <v>4228063125</v>
      </c>
      <c r="M15" s="24">
        <v>0</v>
      </c>
      <c r="N15" s="24">
        <v>0</v>
      </c>
      <c r="O15" s="24">
        <v>110000</v>
      </c>
      <c r="P15" s="24">
        <v>839400</v>
      </c>
      <c r="Q15" s="24">
        <v>101814612686</v>
      </c>
      <c r="R15" s="24">
        <v>92267057850</v>
      </c>
      <c r="S15" s="25">
        <v>0.04</v>
      </c>
    </row>
    <row r="16" spans="1:19" ht="23.1" customHeight="1">
      <c r="A16" s="23" t="s">
        <v>163</v>
      </c>
      <c r="B16" s="23" t="s">
        <v>148</v>
      </c>
      <c r="C16" s="23" t="s">
        <v>148</v>
      </c>
      <c r="D16" s="22" t="s">
        <v>164</v>
      </c>
      <c r="E16" s="22" t="s">
        <v>165</v>
      </c>
      <c r="F16" s="24">
        <v>1000000</v>
      </c>
      <c r="G16" s="25">
        <v>0.23</v>
      </c>
      <c r="H16" s="24">
        <v>85000</v>
      </c>
      <c r="I16" s="24">
        <v>76962407320</v>
      </c>
      <c r="J16" s="24">
        <v>76812320664</v>
      </c>
      <c r="K16" s="24">
        <v>0</v>
      </c>
      <c r="L16" s="24">
        <v>0</v>
      </c>
      <c r="M16" s="24">
        <v>0</v>
      </c>
      <c r="N16" s="24">
        <v>0</v>
      </c>
      <c r="O16" s="24">
        <v>85000</v>
      </c>
      <c r="P16" s="24">
        <v>904330</v>
      </c>
      <c r="Q16" s="24">
        <v>76962407320</v>
      </c>
      <c r="R16" s="24">
        <v>76812320665</v>
      </c>
      <c r="S16" s="25">
        <v>0.03</v>
      </c>
    </row>
    <row r="17" spans="1:19" ht="23.1" customHeight="1">
      <c r="A17" s="23" t="s">
        <v>166</v>
      </c>
      <c r="B17" s="23" t="s">
        <v>148</v>
      </c>
      <c r="C17" s="23" t="s">
        <v>148</v>
      </c>
      <c r="D17" s="22" t="s">
        <v>167</v>
      </c>
      <c r="E17" s="22" t="s">
        <v>168</v>
      </c>
      <c r="F17" s="24">
        <v>1000000</v>
      </c>
      <c r="G17" s="25">
        <v>0.23</v>
      </c>
      <c r="H17" s="24">
        <v>2400</v>
      </c>
      <c r="I17" s="24">
        <v>2233618200</v>
      </c>
      <c r="J17" s="24">
        <v>2232780060</v>
      </c>
      <c r="K17" s="24">
        <v>0</v>
      </c>
      <c r="L17" s="24">
        <v>0</v>
      </c>
      <c r="M17" s="24">
        <v>0</v>
      </c>
      <c r="N17" s="24">
        <v>0</v>
      </c>
      <c r="O17" s="24">
        <v>2400</v>
      </c>
      <c r="P17" s="24">
        <v>931000</v>
      </c>
      <c r="Q17" s="24">
        <v>2233618200</v>
      </c>
      <c r="R17" s="24">
        <v>2232780060</v>
      </c>
      <c r="S17" s="24">
        <v>0</v>
      </c>
    </row>
    <row r="18" spans="1:19" ht="23.1" customHeight="1">
      <c r="A18" s="23" t="s">
        <v>169</v>
      </c>
      <c r="B18" s="23" t="s">
        <v>148</v>
      </c>
      <c r="C18" s="23" t="s">
        <v>148</v>
      </c>
      <c r="D18" s="22" t="s">
        <v>170</v>
      </c>
      <c r="E18" s="22" t="s">
        <v>171</v>
      </c>
      <c r="F18" s="24">
        <v>1000000</v>
      </c>
      <c r="G18" s="25">
        <v>0.26</v>
      </c>
      <c r="H18" s="24">
        <v>17914</v>
      </c>
      <c r="I18" s="24">
        <v>16639820989</v>
      </c>
      <c r="J18" s="24">
        <v>16200416177</v>
      </c>
      <c r="K18" s="24">
        <v>0</v>
      </c>
      <c r="L18" s="24">
        <v>0</v>
      </c>
      <c r="M18" s="24">
        <v>0</v>
      </c>
      <c r="N18" s="24">
        <v>0</v>
      </c>
      <c r="O18" s="24">
        <v>17914</v>
      </c>
      <c r="P18" s="24">
        <v>907100</v>
      </c>
      <c r="Q18" s="24">
        <v>16639820989</v>
      </c>
      <c r="R18" s="24">
        <v>16238008306</v>
      </c>
      <c r="S18" s="25">
        <v>0.01</v>
      </c>
    </row>
    <row r="19" spans="1:19" ht="23.1" customHeight="1">
      <c r="A19" s="23" t="s">
        <v>172</v>
      </c>
      <c r="B19" s="23" t="s">
        <v>148</v>
      </c>
      <c r="C19" s="23" t="s">
        <v>148</v>
      </c>
      <c r="D19" s="22" t="s">
        <v>173</v>
      </c>
      <c r="E19" s="22" t="s">
        <v>174</v>
      </c>
      <c r="F19" s="24">
        <v>1000000</v>
      </c>
      <c r="G19" s="25">
        <v>0.23</v>
      </c>
      <c r="H19" s="24">
        <v>15000</v>
      </c>
      <c r="I19" s="24">
        <v>13721981228</v>
      </c>
      <c r="J19" s="24">
        <v>13961320699</v>
      </c>
      <c r="K19" s="24">
        <v>0</v>
      </c>
      <c r="L19" s="24">
        <v>0</v>
      </c>
      <c r="M19" s="24">
        <v>0</v>
      </c>
      <c r="N19" s="24">
        <v>0</v>
      </c>
      <c r="O19" s="24">
        <v>15000</v>
      </c>
      <c r="P19" s="24">
        <v>931430</v>
      </c>
      <c r="Q19" s="24">
        <v>13721981228</v>
      </c>
      <c r="R19" s="24">
        <v>13961320700</v>
      </c>
      <c r="S19" s="25">
        <v>0.01</v>
      </c>
    </row>
    <row r="20" spans="1:19" ht="23.1" customHeight="1">
      <c r="A20" s="23" t="s">
        <v>175</v>
      </c>
      <c r="B20" s="23" t="s">
        <v>148</v>
      </c>
      <c r="C20" s="23" t="s">
        <v>148</v>
      </c>
      <c r="D20" s="22" t="s">
        <v>176</v>
      </c>
      <c r="E20" s="22" t="s">
        <v>177</v>
      </c>
      <c r="F20" s="24">
        <v>1000000</v>
      </c>
      <c r="G20" s="25">
        <v>0.23</v>
      </c>
      <c r="H20" s="24">
        <v>5000</v>
      </c>
      <c r="I20" s="24">
        <v>4273095750</v>
      </c>
      <c r="J20" s="24">
        <v>4236926000</v>
      </c>
      <c r="K20" s="24">
        <v>0</v>
      </c>
      <c r="L20" s="24">
        <v>0</v>
      </c>
      <c r="M20" s="24">
        <v>0</v>
      </c>
      <c r="N20" s="24">
        <v>0</v>
      </c>
      <c r="O20" s="24">
        <v>5000</v>
      </c>
      <c r="P20" s="24">
        <v>848000</v>
      </c>
      <c r="Q20" s="24">
        <v>4273095750</v>
      </c>
      <c r="R20" s="24">
        <v>4236926000</v>
      </c>
      <c r="S20" s="24">
        <v>0</v>
      </c>
    </row>
    <row r="21" spans="1:19" ht="23.1" customHeight="1">
      <c r="A21" s="23" t="s">
        <v>178</v>
      </c>
      <c r="B21" s="23" t="s">
        <v>148</v>
      </c>
      <c r="C21" s="23" t="s">
        <v>148</v>
      </c>
      <c r="D21" s="22" t="s">
        <v>179</v>
      </c>
      <c r="E21" s="22" t="s">
        <v>180</v>
      </c>
      <c r="F21" s="24">
        <v>1000000</v>
      </c>
      <c r="G21" s="25">
        <v>0.23</v>
      </c>
      <c r="H21" s="24">
        <v>10000</v>
      </c>
      <c r="I21" s="24">
        <v>8336039250</v>
      </c>
      <c r="J21" s="24">
        <v>8343946250</v>
      </c>
      <c r="K21" s="24">
        <v>0</v>
      </c>
      <c r="L21" s="24">
        <v>0</v>
      </c>
      <c r="M21" s="24">
        <v>0</v>
      </c>
      <c r="N21" s="24">
        <v>0</v>
      </c>
      <c r="O21" s="24">
        <v>10000</v>
      </c>
      <c r="P21" s="24">
        <v>835000</v>
      </c>
      <c r="Q21" s="24">
        <v>8336039250</v>
      </c>
      <c r="R21" s="24">
        <v>8343946250</v>
      </c>
      <c r="S21" s="24">
        <v>0</v>
      </c>
    </row>
    <row r="22" spans="1:19" ht="23.1" customHeight="1">
      <c r="A22" s="23" t="s">
        <v>181</v>
      </c>
      <c r="B22" s="23" t="s">
        <v>148</v>
      </c>
      <c r="C22" s="23" t="s">
        <v>148</v>
      </c>
      <c r="D22" s="22" t="s">
        <v>182</v>
      </c>
      <c r="E22" s="22" t="s">
        <v>183</v>
      </c>
      <c r="F22" s="24">
        <v>1000000</v>
      </c>
      <c r="G22" s="25">
        <v>0.23</v>
      </c>
      <c r="H22" s="24">
        <v>10000</v>
      </c>
      <c r="I22" s="24">
        <v>9453226250</v>
      </c>
      <c r="J22" s="24">
        <v>8458862875</v>
      </c>
      <c r="K22" s="24">
        <v>0</v>
      </c>
      <c r="L22" s="24">
        <v>0</v>
      </c>
      <c r="M22" s="24">
        <v>0</v>
      </c>
      <c r="N22" s="24">
        <v>0</v>
      </c>
      <c r="O22" s="24">
        <v>10000</v>
      </c>
      <c r="P22" s="24">
        <v>846500</v>
      </c>
      <c r="Q22" s="24">
        <v>9453226250</v>
      </c>
      <c r="R22" s="24">
        <v>8458862875</v>
      </c>
      <c r="S22" s="24">
        <v>0</v>
      </c>
    </row>
    <row r="23" spans="1:19" ht="23.1" customHeight="1">
      <c r="A23" s="23" t="s">
        <v>184</v>
      </c>
      <c r="B23" s="23" t="s">
        <v>148</v>
      </c>
      <c r="C23" s="23" t="s">
        <v>148</v>
      </c>
      <c r="D23" s="22" t="s">
        <v>185</v>
      </c>
      <c r="E23" s="22" t="s">
        <v>186</v>
      </c>
      <c r="F23" s="24">
        <v>1000000</v>
      </c>
      <c r="G23" s="25">
        <v>0.23</v>
      </c>
      <c r="H23" s="24">
        <v>5000</v>
      </c>
      <c r="I23" s="24">
        <v>4478244375</v>
      </c>
      <c r="J23" s="24">
        <v>4482248012</v>
      </c>
      <c r="K23" s="24">
        <v>0</v>
      </c>
      <c r="L23" s="24">
        <v>0</v>
      </c>
      <c r="M23" s="24">
        <v>0</v>
      </c>
      <c r="N23" s="24">
        <v>0</v>
      </c>
      <c r="O23" s="24">
        <v>5000</v>
      </c>
      <c r="P23" s="24">
        <v>899300</v>
      </c>
      <c r="Q23" s="24">
        <v>4478244375</v>
      </c>
      <c r="R23" s="24">
        <v>4493240038</v>
      </c>
      <c r="S23" s="24">
        <v>0</v>
      </c>
    </row>
    <row r="24" spans="1:19" ht="23.1" customHeight="1">
      <c r="A24" s="23" t="s">
        <v>187</v>
      </c>
      <c r="B24" s="23" t="s">
        <v>148</v>
      </c>
      <c r="C24" s="23" t="s">
        <v>148</v>
      </c>
      <c r="D24" s="22" t="s">
        <v>188</v>
      </c>
      <c r="E24" s="22" t="s">
        <v>189</v>
      </c>
      <c r="F24" s="24">
        <v>1000000</v>
      </c>
      <c r="G24" s="25">
        <v>0.23</v>
      </c>
      <c r="H24" s="24">
        <v>10000</v>
      </c>
      <c r="I24" s="24">
        <v>8616242250</v>
      </c>
      <c r="J24" s="24">
        <v>8203048475</v>
      </c>
      <c r="K24" s="24">
        <v>0</v>
      </c>
      <c r="L24" s="24">
        <v>0</v>
      </c>
      <c r="M24" s="24">
        <v>0</v>
      </c>
      <c r="N24" s="24">
        <v>0</v>
      </c>
      <c r="O24" s="24">
        <v>10000</v>
      </c>
      <c r="P24" s="24">
        <v>820900</v>
      </c>
      <c r="Q24" s="24">
        <v>8616242250</v>
      </c>
      <c r="R24" s="24">
        <v>8203048475</v>
      </c>
      <c r="S24" s="24">
        <v>0</v>
      </c>
    </row>
    <row r="25" spans="1:19" ht="23.1" customHeight="1">
      <c r="A25" s="23" t="s">
        <v>190</v>
      </c>
      <c r="B25" s="23" t="s">
        <v>148</v>
      </c>
      <c r="C25" s="23" t="s">
        <v>148</v>
      </c>
      <c r="D25" s="22" t="s">
        <v>191</v>
      </c>
      <c r="E25" s="22" t="s">
        <v>192</v>
      </c>
      <c r="F25" s="24">
        <v>1000000</v>
      </c>
      <c r="G25" s="25">
        <v>0.23</v>
      </c>
      <c r="H25" s="24">
        <v>4500</v>
      </c>
      <c r="I25" s="24">
        <v>4278099375</v>
      </c>
      <c r="J25" s="24">
        <v>4361835375</v>
      </c>
      <c r="K25" s="24">
        <v>0</v>
      </c>
      <c r="L25" s="24">
        <v>0</v>
      </c>
      <c r="M25" s="24">
        <v>0</v>
      </c>
      <c r="N25" s="24">
        <v>0</v>
      </c>
      <c r="O25" s="24">
        <v>4500</v>
      </c>
      <c r="P25" s="24">
        <v>970000</v>
      </c>
      <c r="Q25" s="24">
        <v>4278099375</v>
      </c>
      <c r="R25" s="24">
        <v>4361835375</v>
      </c>
      <c r="S25" s="24">
        <v>0</v>
      </c>
    </row>
    <row r="26" spans="1:19" ht="23.1" customHeight="1">
      <c r="A26" s="23" t="s">
        <v>193</v>
      </c>
      <c r="B26" s="23" t="s">
        <v>148</v>
      </c>
      <c r="C26" s="23" t="s">
        <v>148</v>
      </c>
      <c r="D26" s="22" t="s">
        <v>191</v>
      </c>
      <c r="E26" s="22" t="s">
        <v>192</v>
      </c>
      <c r="F26" s="24">
        <v>1000000</v>
      </c>
      <c r="G26" s="25">
        <v>0.23</v>
      </c>
      <c r="H26" s="24">
        <v>10000</v>
      </c>
      <c r="I26" s="24">
        <v>8230717946</v>
      </c>
      <c r="J26" s="24">
        <v>8093637855</v>
      </c>
      <c r="K26" s="24">
        <v>0</v>
      </c>
      <c r="L26" s="24">
        <v>0</v>
      </c>
      <c r="M26" s="24">
        <v>0</v>
      </c>
      <c r="N26" s="24">
        <v>0</v>
      </c>
      <c r="O26" s="24">
        <v>10000</v>
      </c>
      <c r="P26" s="24">
        <v>809951</v>
      </c>
      <c r="Q26" s="24">
        <v>8230717946</v>
      </c>
      <c r="R26" s="24">
        <v>8093637856</v>
      </c>
      <c r="S26" s="24">
        <v>0</v>
      </c>
    </row>
    <row r="27" spans="1:19" ht="23.1" customHeight="1">
      <c r="A27" s="23" t="s">
        <v>194</v>
      </c>
      <c r="B27" s="23" t="s">
        <v>148</v>
      </c>
      <c r="C27" s="23" t="s">
        <v>148</v>
      </c>
      <c r="D27" s="22" t="s">
        <v>195</v>
      </c>
      <c r="E27" s="22" t="s">
        <v>196</v>
      </c>
      <c r="F27" s="24">
        <v>1000000</v>
      </c>
      <c r="G27" s="25">
        <v>0.23</v>
      </c>
      <c r="H27" s="24">
        <v>5000</v>
      </c>
      <c r="I27" s="24">
        <v>4178026875</v>
      </c>
      <c r="J27" s="24">
        <v>4203450287</v>
      </c>
      <c r="K27" s="24">
        <v>0</v>
      </c>
      <c r="L27" s="24">
        <v>0</v>
      </c>
      <c r="M27" s="24">
        <v>0</v>
      </c>
      <c r="N27" s="24">
        <v>0</v>
      </c>
      <c r="O27" s="24">
        <v>5000</v>
      </c>
      <c r="P27" s="24">
        <v>816070</v>
      </c>
      <c r="Q27" s="24">
        <v>4178026875</v>
      </c>
      <c r="R27" s="24">
        <v>4077391747</v>
      </c>
      <c r="S27" s="24">
        <v>0</v>
      </c>
    </row>
    <row r="28" spans="1:19" ht="23.1" customHeight="1">
      <c r="A28" s="23" t="s">
        <v>197</v>
      </c>
      <c r="B28" s="23" t="s">
        <v>148</v>
      </c>
      <c r="C28" s="23" t="s">
        <v>148</v>
      </c>
      <c r="D28" s="22" t="s">
        <v>198</v>
      </c>
      <c r="E28" s="22" t="s">
        <v>199</v>
      </c>
      <c r="F28" s="24">
        <v>1000000</v>
      </c>
      <c r="G28" s="25">
        <v>0.23</v>
      </c>
      <c r="H28" s="24">
        <v>5000</v>
      </c>
      <c r="I28" s="24">
        <v>4308121125</v>
      </c>
      <c r="J28" s="24">
        <v>4301878875</v>
      </c>
      <c r="K28" s="24">
        <v>0</v>
      </c>
      <c r="L28" s="24">
        <v>0</v>
      </c>
      <c r="M28" s="24">
        <v>0</v>
      </c>
      <c r="N28" s="24">
        <v>0</v>
      </c>
      <c r="O28" s="24">
        <v>5000</v>
      </c>
      <c r="P28" s="24">
        <v>861000</v>
      </c>
      <c r="Q28" s="24">
        <v>4308121125</v>
      </c>
      <c r="R28" s="24">
        <v>4301878875</v>
      </c>
      <c r="S28" s="24">
        <v>0</v>
      </c>
    </row>
    <row r="29" spans="1:19" ht="23.1" customHeight="1">
      <c r="A29" s="23" t="s">
        <v>200</v>
      </c>
      <c r="B29" s="23" t="s">
        <v>148</v>
      </c>
      <c r="C29" s="23" t="s">
        <v>148</v>
      </c>
      <c r="D29" s="22" t="s">
        <v>201</v>
      </c>
      <c r="E29" s="22" t="s">
        <v>202</v>
      </c>
      <c r="F29" s="24">
        <v>1000000</v>
      </c>
      <c r="G29" s="25">
        <v>0.23</v>
      </c>
      <c r="H29" s="24">
        <v>5000</v>
      </c>
      <c r="I29" s="24">
        <v>4027117545</v>
      </c>
      <c r="J29" s="24">
        <v>3992103625</v>
      </c>
      <c r="K29" s="24">
        <v>0</v>
      </c>
      <c r="L29" s="24">
        <v>0</v>
      </c>
      <c r="M29" s="24">
        <v>0</v>
      </c>
      <c r="N29" s="24">
        <v>0</v>
      </c>
      <c r="O29" s="24">
        <v>5000</v>
      </c>
      <c r="P29" s="24">
        <v>799000</v>
      </c>
      <c r="Q29" s="24">
        <v>4027117545</v>
      </c>
      <c r="R29" s="24">
        <v>3992103625</v>
      </c>
      <c r="S29" s="24">
        <v>0</v>
      </c>
    </row>
    <row r="30" spans="1:19" ht="23.1" customHeight="1">
      <c r="A30" s="23" t="s">
        <v>203</v>
      </c>
      <c r="B30" s="23" t="s">
        <v>148</v>
      </c>
      <c r="C30" s="23" t="s">
        <v>148</v>
      </c>
      <c r="D30" s="22" t="s">
        <v>201</v>
      </c>
      <c r="E30" s="22" t="s">
        <v>202</v>
      </c>
      <c r="F30" s="24">
        <v>1000000</v>
      </c>
      <c r="G30" s="25">
        <v>0.23</v>
      </c>
      <c r="H30" s="24">
        <v>5000</v>
      </c>
      <c r="I30" s="24">
        <v>4353153750</v>
      </c>
      <c r="J30" s="24">
        <v>4346846250</v>
      </c>
      <c r="K30" s="24">
        <v>0</v>
      </c>
      <c r="L30" s="24">
        <v>0</v>
      </c>
      <c r="M30" s="24">
        <v>0</v>
      </c>
      <c r="N30" s="24">
        <v>0</v>
      </c>
      <c r="O30" s="24">
        <v>5000</v>
      </c>
      <c r="P30" s="24">
        <v>870000</v>
      </c>
      <c r="Q30" s="24">
        <v>4353153750</v>
      </c>
      <c r="R30" s="24">
        <v>4346846250</v>
      </c>
      <c r="S30" s="24">
        <v>0</v>
      </c>
    </row>
    <row r="31" spans="1:19" ht="23.1" customHeight="1">
      <c r="A31" s="23" t="s">
        <v>204</v>
      </c>
      <c r="B31" s="23" t="s">
        <v>148</v>
      </c>
      <c r="C31" s="23" t="s">
        <v>148</v>
      </c>
      <c r="D31" s="22" t="s">
        <v>205</v>
      </c>
      <c r="E31" s="22" t="s">
        <v>206</v>
      </c>
      <c r="F31" s="24">
        <v>1000000</v>
      </c>
      <c r="G31" s="25">
        <v>0.23</v>
      </c>
      <c r="H31" s="24">
        <v>5000</v>
      </c>
      <c r="I31" s="24">
        <v>4062943500</v>
      </c>
      <c r="J31" s="24">
        <v>4046564112</v>
      </c>
      <c r="K31" s="24">
        <v>0</v>
      </c>
      <c r="L31" s="24">
        <v>0</v>
      </c>
      <c r="M31" s="24">
        <v>0</v>
      </c>
      <c r="N31" s="24">
        <v>0</v>
      </c>
      <c r="O31" s="24">
        <v>5000</v>
      </c>
      <c r="P31" s="24">
        <v>796800</v>
      </c>
      <c r="Q31" s="24">
        <v>4062943500</v>
      </c>
      <c r="R31" s="24">
        <v>3981111600</v>
      </c>
      <c r="S31" s="24">
        <v>0</v>
      </c>
    </row>
    <row r="32" spans="1:19" ht="23.1" customHeight="1">
      <c r="A32" s="23" t="s">
        <v>207</v>
      </c>
      <c r="B32" s="23" t="s">
        <v>148</v>
      </c>
      <c r="C32" s="23" t="s">
        <v>148</v>
      </c>
      <c r="D32" s="22" t="s">
        <v>208</v>
      </c>
      <c r="E32" s="22" t="s">
        <v>209</v>
      </c>
      <c r="F32" s="24">
        <v>1000000</v>
      </c>
      <c r="G32" s="25">
        <v>0.23</v>
      </c>
      <c r="H32" s="24">
        <v>5000</v>
      </c>
      <c r="I32" s="24">
        <v>4403190000</v>
      </c>
      <c r="J32" s="24">
        <v>4411949016</v>
      </c>
      <c r="K32" s="24">
        <v>0</v>
      </c>
      <c r="L32" s="24">
        <v>0</v>
      </c>
      <c r="M32" s="24">
        <v>0</v>
      </c>
      <c r="N32" s="24">
        <v>0</v>
      </c>
      <c r="O32" s="24">
        <v>5000</v>
      </c>
      <c r="P32" s="24">
        <v>876980</v>
      </c>
      <c r="Q32" s="24">
        <v>4403190000</v>
      </c>
      <c r="R32" s="24">
        <v>4381720948</v>
      </c>
      <c r="S32" s="24">
        <v>0</v>
      </c>
    </row>
    <row r="33" spans="1:19" ht="23.1" customHeight="1">
      <c r="A33" s="23" t="s">
        <v>210</v>
      </c>
      <c r="B33" s="23" t="s">
        <v>148</v>
      </c>
      <c r="C33" s="23" t="s">
        <v>148</v>
      </c>
      <c r="D33" s="22" t="s">
        <v>211</v>
      </c>
      <c r="E33" s="22" t="s">
        <v>212</v>
      </c>
      <c r="F33" s="24">
        <v>1000000</v>
      </c>
      <c r="G33" s="25">
        <v>0.23</v>
      </c>
      <c r="H33" s="24">
        <v>5000</v>
      </c>
      <c r="I33" s="24">
        <v>4248077625</v>
      </c>
      <c r="J33" s="24">
        <v>4134150566</v>
      </c>
      <c r="K33" s="24">
        <v>0</v>
      </c>
      <c r="L33" s="24">
        <v>0</v>
      </c>
      <c r="M33" s="24">
        <v>0</v>
      </c>
      <c r="N33" s="24">
        <v>0</v>
      </c>
      <c r="O33" s="24">
        <v>5000</v>
      </c>
      <c r="P33" s="24">
        <v>813600</v>
      </c>
      <c r="Q33" s="24">
        <v>4248077625</v>
      </c>
      <c r="R33" s="24">
        <v>4065050700</v>
      </c>
      <c r="S33" s="24">
        <v>0</v>
      </c>
    </row>
    <row r="34" spans="1:19" ht="23.1" customHeight="1">
      <c r="A34" s="23" t="s">
        <v>213</v>
      </c>
      <c r="B34" s="23" t="s">
        <v>148</v>
      </c>
      <c r="C34" s="23" t="s">
        <v>148</v>
      </c>
      <c r="D34" s="22" t="s">
        <v>214</v>
      </c>
      <c r="E34" s="22" t="s">
        <v>215</v>
      </c>
      <c r="F34" s="24">
        <v>1000000</v>
      </c>
      <c r="G34" s="25">
        <v>0.23</v>
      </c>
      <c r="H34" s="24">
        <v>5000</v>
      </c>
      <c r="I34" s="24">
        <v>4183030500</v>
      </c>
      <c r="J34" s="24">
        <v>4301878875</v>
      </c>
      <c r="K34" s="24">
        <v>0</v>
      </c>
      <c r="L34" s="24">
        <v>0</v>
      </c>
      <c r="M34" s="24">
        <v>0</v>
      </c>
      <c r="N34" s="24">
        <v>0</v>
      </c>
      <c r="O34" s="24">
        <v>5000</v>
      </c>
      <c r="P34" s="24">
        <v>814700</v>
      </c>
      <c r="Q34" s="24">
        <v>4183030500</v>
      </c>
      <c r="R34" s="24">
        <v>4070546713</v>
      </c>
      <c r="S34" s="24">
        <v>0</v>
      </c>
    </row>
    <row r="35" spans="1:19" ht="23.1" customHeight="1">
      <c r="A35" s="23" t="s">
        <v>216</v>
      </c>
      <c r="B35" s="23" t="s">
        <v>148</v>
      </c>
      <c r="C35" s="23" t="s">
        <v>148</v>
      </c>
      <c r="D35" s="22" t="s">
        <v>217</v>
      </c>
      <c r="E35" s="22" t="s">
        <v>218</v>
      </c>
      <c r="F35" s="24">
        <v>1000000</v>
      </c>
      <c r="G35" s="25">
        <v>0.23</v>
      </c>
      <c r="H35" s="24">
        <v>5000</v>
      </c>
      <c r="I35" s="24">
        <v>3952863750</v>
      </c>
      <c r="J35" s="24">
        <v>3861698237</v>
      </c>
      <c r="K35" s="24">
        <v>0</v>
      </c>
      <c r="L35" s="24">
        <v>0</v>
      </c>
      <c r="M35" s="24">
        <v>0</v>
      </c>
      <c r="N35" s="24">
        <v>0</v>
      </c>
      <c r="O35" s="24">
        <v>5000</v>
      </c>
      <c r="P35" s="24">
        <v>765690</v>
      </c>
      <c r="Q35" s="24">
        <v>3952863750</v>
      </c>
      <c r="R35" s="24">
        <v>3825674375</v>
      </c>
      <c r="S35" s="24">
        <v>0</v>
      </c>
    </row>
    <row r="36" spans="1:19" ht="23.1" customHeight="1">
      <c r="A36" s="23" t="s">
        <v>52</v>
      </c>
      <c r="B36" s="23"/>
      <c r="C36" s="23"/>
      <c r="D36" s="22"/>
      <c r="E36" s="22"/>
      <c r="F36" s="24">
        <v>25000000</v>
      </c>
      <c r="G36" s="25">
        <v>5.585</v>
      </c>
      <c r="H36" s="24"/>
      <c r="I36" s="24">
        <v>537840286752</v>
      </c>
      <c r="J36" s="24">
        <v>496504553032</v>
      </c>
      <c r="K36" s="24"/>
      <c r="L36" s="24">
        <v>8448921030</v>
      </c>
      <c r="M36" s="24"/>
      <c r="N36" s="24">
        <v>0</v>
      </c>
      <c r="O36" s="24"/>
      <c r="P36" s="24">
        <v>21583561</v>
      </c>
      <c r="Q36" s="24">
        <v>546289207782</v>
      </c>
      <c r="R36" s="24">
        <v>501432197311</v>
      </c>
      <c r="S36" s="25">
        <v>0.18</v>
      </c>
    </row>
    <row r="37" spans="1:19" ht="23.1" customHeight="1">
      <c r="A37" s="37" t="s">
        <v>53</v>
      </c>
      <c r="B37" s="38"/>
      <c r="C37" s="38"/>
      <c r="D37" s="30"/>
      <c r="E37" s="30"/>
      <c r="F37" s="32"/>
      <c r="G37" s="32"/>
      <c r="H37" s="31"/>
      <c r="I37" s="32"/>
      <c r="J37" s="32"/>
      <c r="K37" s="31"/>
      <c r="L37" s="32"/>
      <c r="M37" s="31"/>
      <c r="N37" s="32"/>
      <c r="O37" s="31"/>
      <c r="P37" s="32"/>
      <c r="Q37" s="32"/>
      <c r="R37" s="32"/>
      <c r="S37" s="32"/>
    </row>
    <row r="38" spans="1:19">
      <c r="M38" s="63"/>
    </row>
  </sheetData>
  <mergeCells count="26">
    <mergeCell ref="A1:S1"/>
    <mergeCell ref="A2:S2"/>
    <mergeCell ref="A3:S3"/>
    <mergeCell ref="A6:S6"/>
    <mergeCell ref="K8:N8"/>
    <mergeCell ref="O8:S8"/>
    <mergeCell ref="A5:S5"/>
    <mergeCell ref="K9:L9"/>
    <mergeCell ref="M9:N9"/>
    <mergeCell ref="H8:J8"/>
    <mergeCell ref="A8:G8"/>
    <mergeCell ref="J9:J10"/>
    <mergeCell ref="B9:B10"/>
    <mergeCell ref="C9:C10"/>
    <mergeCell ref="F9:F10"/>
    <mergeCell ref="G9:G10"/>
    <mergeCell ref="E9:E10"/>
    <mergeCell ref="D9:D10"/>
    <mergeCell ref="A9:A10"/>
    <mergeCell ref="H9:H10"/>
    <mergeCell ref="I9:I10"/>
    <mergeCell ref="R9:R10"/>
    <mergeCell ref="S9:S10"/>
    <mergeCell ref="O9:O10"/>
    <mergeCell ref="Q9:Q10"/>
    <mergeCell ref="P9:P10"/>
  </mergeCells>
  <pageMargins left="0.7" right="0.7" top="0.75" bottom="0.75" header="0.3" footer="0.3"/>
  <pageSetup paperSize="9" scale="76" orientation="landscape" horizontalDpi="4294967295" verticalDpi="4294967295"/>
  <headerFooter differentOddEven="1" differentFirst="1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6"/>
  <sheetViews>
    <sheetView rightToLeft="1" zoomScale="70" zoomScaleNormal="70" zoomScaleSheetLayoutView="106" workbookViewId="0">
      <selection activeCell="M12" sqref="M12"/>
    </sheetView>
  </sheetViews>
  <sheetFormatPr defaultColWidth="9" defaultRowHeight="16.8"/>
  <cols>
    <col min="1" max="1" width="16.25" style="16" customWidth="1"/>
    <col min="2" max="2" width="16.875" style="16" customWidth="1"/>
    <col min="3" max="4" width="19.75" style="16" customWidth="1"/>
    <col min="5" max="5" width="16.875" style="16" bestFit="1" customWidth="1"/>
    <col min="6" max="6" width="13" style="16" customWidth="1"/>
    <col min="7" max="7" width="13" style="1" customWidth="1"/>
    <col min="8" max="8" width="14.375" style="1" bestFit="1" customWidth="1"/>
    <col min="9" max="9" width="13" style="1" customWidth="1"/>
    <col min="10" max="10" width="9" style="1" customWidth="1"/>
    <col min="11" max="16384" width="9" style="1"/>
  </cols>
  <sheetData>
    <row r="1" spans="1:9" ht="18.600000000000001">
      <c r="A1" s="102" t="s">
        <v>0</v>
      </c>
      <c r="B1" s="102"/>
      <c r="C1" s="102"/>
      <c r="D1" s="102"/>
      <c r="E1" s="102"/>
      <c r="F1" s="102"/>
    </row>
    <row r="2" spans="1:9" ht="18.600000000000001">
      <c r="A2" s="102" t="s">
        <v>4</v>
      </c>
      <c r="B2" s="102"/>
      <c r="C2" s="102"/>
      <c r="D2" s="102"/>
      <c r="E2" s="102"/>
      <c r="F2" s="102"/>
    </row>
    <row r="3" spans="1:9" ht="18.600000000000001">
      <c r="A3" s="102" t="s">
        <v>5</v>
      </c>
      <c r="B3" s="102"/>
      <c r="C3" s="102"/>
      <c r="D3" s="102"/>
      <c r="E3" s="102"/>
      <c r="F3" s="102"/>
    </row>
    <row r="4" spans="1:9" ht="18.600000000000001">
      <c r="A4" s="27"/>
      <c r="B4" s="27"/>
      <c r="C4" s="27"/>
      <c r="D4" s="27"/>
      <c r="E4" s="27"/>
      <c r="F4" s="27"/>
    </row>
    <row r="5" spans="1:9" ht="18.600000000000001">
      <c r="A5" s="105" t="s">
        <v>6</v>
      </c>
      <c r="B5" s="105"/>
      <c r="C5" s="105"/>
      <c r="D5" s="105"/>
      <c r="E5" s="105"/>
      <c r="F5" s="105"/>
      <c r="G5" s="15"/>
      <c r="H5" s="15"/>
      <c r="I5" s="15"/>
    </row>
    <row r="6" spans="1:9" ht="18.600000000000001">
      <c r="A6" s="105" t="s">
        <v>219</v>
      </c>
      <c r="B6" s="105"/>
      <c r="C6" s="105"/>
      <c r="D6" s="105"/>
      <c r="E6" s="105"/>
      <c r="F6" s="105"/>
      <c r="G6" s="14"/>
      <c r="H6" s="14"/>
      <c r="I6" s="14"/>
    </row>
    <row r="7" spans="1:9">
      <c r="A7" s="13"/>
      <c r="B7" s="13"/>
      <c r="C7" s="13"/>
      <c r="D7" s="13"/>
      <c r="E7" s="13"/>
      <c r="F7" s="13"/>
    </row>
    <row r="8" spans="1:9" ht="18.75" customHeight="1">
      <c r="A8" s="28"/>
      <c r="B8" s="41" t="s">
        <v>8</v>
      </c>
      <c r="C8" s="102" t="s">
        <v>9</v>
      </c>
      <c r="D8" s="102"/>
      <c r="E8" s="101" t="s">
        <v>10</v>
      </c>
      <c r="F8" s="101"/>
    </row>
    <row r="9" spans="1:9" ht="18.600000000000001">
      <c r="A9" s="40" t="s">
        <v>220</v>
      </c>
      <c r="B9" s="40" t="s">
        <v>221</v>
      </c>
      <c r="C9" s="33" t="s">
        <v>222</v>
      </c>
      <c r="D9" s="33" t="s">
        <v>223</v>
      </c>
      <c r="E9" s="40" t="s">
        <v>221</v>
      </c>
      <c r="F9" s="40" t="s">
        <v>224</v>
      </c>
    </row>
    <row r="10" spans="1:9" ht="23.1" customHeight="1">
      <c r="A10" s="23" t="s">
        <v>225</v>
      </c>
      <c r="B10" s="24">
        <v>166810364593</v>
      </c>
      <c r="C10" s="24">
        <v>31973129761806.004</v>
      </c>
      <c r="D10" s="24">
        <v>31869213071022.004</v>
      </c>
      <c r="E10" s="24">
        <v>270727055377</v>
      </c>
      <c r="F10" s="25">
        <v>0.12</v>
      </c>
    </row>
    <row r="11" spans="1:9" ht="23.1" customHeight="1">
      <c r="A11" s="23" t="s">
        <v>226</v>
      </c>
      <c r="B11" s="24">
        <v>14781256751</v>
      </c>
      <c r="C11" s="24">
        <v>573975739895</v>
      </c>
      <c r="D11" s="24">
        <v>573362797530</v>
      </c>
      <c r="E11" s="24">
        <v>15394199116</v>
      </c>
      <c r="F11" s="25">
        <v>0.01</v>
      </c>
    </row>
    <row r="12" spans="1:9" ht="23.1" customHeight="1">
      <c r="A12" s="23" t="s">
        <v>227</v>
      </c>
      <c r="B12" s="24">
        <v>29337126</v>
      </c>
      <c r="C12" s="24">
        <v>9121639</v>
      </c>
      <c r="D12" s="24">
        <v>693000</v>
      </c>
      <c r="E12" s="24">
        <v>37765765</v>
      </c>
      <c r="F12" s="24">
        <v>0</v>
      </c>
    </row>
    <row r="13" spans="1:9" ht="23.1" customHeight="1">
      <c r="A13" s="23" t="s">
        <v>228</v>
      </c>
      <c r="B13" s="24">
        <v>2033662081</v>
      </c>
      <c r="C13" s="24">
        <v>105312966369</v>
      </c>
      <c r="D13" s="24">
        <v>77685130801</v>
      </c>
      <c r="E13" s="24">
        <v>29661497649</v>
      </c>
      <c r="F13" s="25">
        <v>0.01</v>
      </c>
    </row>
    <row r="14" spans="1:9" ht="23.1" customHeight="1">
      <c r="A14" s="23" t="s">
        <v>52</v>
      </c>
      <c r="B14" s="24">
        <v>183654620551</v>
      </c>
      <c r="C14" s="24">
        <v>32652427589709</v>
      </c>
      <c r="D14" s="24">
        <v>32520261692353</v>
      </c>
      <c r="E14" s="24">
        <v>315820517907</v>
      </c>
      <c r="F14" s="25">
        <v>0.14000000000000001</v>
      </c>
    </row>
    <row r="15" spans="1:9" ht="23.1" customHeight="1">
      <c r="A15" s="38" t="s">
        <v>53</v>
      </c>
      <c r="B15" s="32"/>
      <c r="C15" s="32"/>
      <c r="D15" s="32"/>
      <c r="E15" s="32"/>
      <c r="F15" s="32"/>
    </row>
    <row r="16" spans="1:9">
      <c r="H16" s="64"/>
    </row>
  </sheetData>
  <mergeCells count="7">
    <mergeCell ref="C8:D8"/>
    <mergeCell ref="A6:F6"/>
    <mergeCell ref="A5:F5"/>
    <mergeCell ref="A1:F1"/>
    <mergeCell ref="A2:F2"/>
    <mergeCell ref="A3:F3"/>
    <mergeCell ref="E8:F8"/>
  </mergeCells>
  <pageMargins left="0.7" right="0.7" top="0.75" bottom="0.75" header="0.3" footer="0.3"/>
  <pageSetup paperSize="9" scale="81" orientation="landscape" horizontalDpi="4294967295" verticalDpi="4294967295"/>
  <headerFooter differentOddEven="1" differentFirst="1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D9946-65EB-4F26-93F7-3B8FDEA47414}">
  <dimension ref="A1:S14"/>
  <sheetViews>
    <sheetView rightToLeft="1" zoomScale="85" zoomScaleNormal="85" zoomScaleSheetLayoutView="106" workbookViewId="0">
      <selection activeCell="H23" sqref="H23"/>
    </sheetView>
  </sheetViews>
  <sheetFormatPr defaultColWidth="9" defaultRowHeight="16.8"/>
  <cols>
    <col min="1" max="1" width="37.875" style="16" customWidth="1"/>
    <col min="2" max="2" width="13" style="16" customWidth="1"/>
    <col min="3" max="4" width="19.75" style="16" customWidth="1"/>
    <col min="5" max="5" width="13" style="16" customWidth="1"/>
    <col min="6" max="6" width="16.875" style="16" customWidth="1"/>
    <col min="7" max="7" width="13" style="16" customWidth="1"/>
    <col min="8" max="8" width="18.625" style="16" customWidth="1"/>
    <col min="9" max="10" width="13" style="16" customWidth="1"/>
    <col min="11" max="11" width="18.625" style="16" customWidth="1"/>
    <col min="12" max="12" width="19.75" style="16" customWidth="1"/>
    <col min="13" max="13" width="13" style="16" bestFit="1" customWidth="1"/>
    <col min="14" max="19" width="13" style="1" customWidth="1"/>
    <col min="20" max="20" width="9" style="1" customWidth="1"/>
    <col min="21" max="16384" width="9" style="1"/>
  </cols>
  <sheetData>
    <row r="1" spans="1:19" ht="18.600000000000001">
      <c r="A1" s="102" t="s">
        <v>3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</row>
    <row r="2" spans="1:19" ht="18.600000000000001">
      <c r="A2" s="102" t="s">
        <v>4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</row>
    <row r="3" spans="1:19" ht="18.600000000000001">
      <c r="A3" s="102" t="s">
        <v>5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</row>
    <row r="4" spans="1:19" ht="18.600000000000001">
      <c r="A4" s="105" t="s">
        <v>6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</row>
    <row r="5" spans="1:19" ht="18.600000000000001">
      <c r="A5" s="21" t="s">
        <v>229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14"/>
      <c r="O5" s="14"/>
      <c r="P5" s="14"/>
      <c r="Q5" s="14"/>
      <c r="R5" s="14"/>
      <c r="S5" s="14"/>
    </row>
    <row r="6" spans="1:19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9" ht="18.600000000000001">
      <c r="A7" s="28"/>
      <c r="B7" s="101" t="s">
        <v>8</v>
      </c>
      <c r="C7" s="101"/>
      <c r="D7" s="101"/>
      <c r="E7" s="106" t="s">
        <v>9</v>
      </c>
      <c r="F7" s="106"/>
      <c r="G7" s="106"/>
      <c r="H7" s="106"/>
      <c r="I7" s="101" t="s">
        <v>10</v>
      </c>
      <c r="J7" s="101"/>
      <c r="K7" s="101"/>
      <c r="L7" s="101"/>
      <c r="M7" s="101"/>
    </row>
    <row r="8" spans="1:19" ht="18.600000000000001">
      <c r="A8" s="100" t="s">
        <v>230</v>
      </c>
      <c r="B8" s="104" t="s">
        <v>12</v>
      </c>
      <c r="C8" s="104" t="s">
        <v>13</v>
      </c>
      <c r="D8" s="100" t="s">
        <v>14</v>
      </c>
      <c r="E8" s="103" t="s">
        <v>15</v>
      </c>
      <c r="F8" s="103"/>
      <c r="G8" s="102" t="s">
        <v>16</v>
      </c>
      <c r="H8" s="102"/>
      <c r="I8" s="100" t="s">
        <v>12</v>
      </c>
      <c r="J8" s="100" t="s">
        <v>231</v>
      </c>
      <c r="K8" s="100" t="s">
        <v>13</v>
      </c>
      <c r="L8" s="100" t="s">
        <v>14</v>
      </c>
      <c r="M8" s="100" t="s">
        <v>18</v>
      </c>
    </row>
    <row r="9" spans="1:19" ht="18.600000000000001">
      <c r="A9" s="101"/>
      <c r="B9" s="101"/>
      <c r="C9" s="101"/>
      <c r="D9" s="101"/>
      <c r="E9" s="29" t="s">
        <v>12</v>
      </c>
      <c r="F9" s="29" t="s">
        <v>19</v>
      </c>
      <c r="G9" s="29" t="s">
        <v>12</v>
      </c>
      <c r="H9" s="29" t="s">
        <v>20</v>
      </c>
      <c r="I9" s="101"/>
      <c r="J9" s="101"/>
      <c r="K9" s="101"/>
      <c r="L9" s="101"/>
      <c r="M9" s="101"/>
    </row>
    <row r="10" spans="1:19" ht="23.1" customHeight="1">
      <c r="A10" s="23" t="s">
        <v>232</v>
      </c>
      <c r="B10" s="24">
        <v>310738</v>
      </c>
      <c r="C10" s="24">
        <v>5457548281555</v>
      </c>
      <c r="D10" s="24">
        <v>8677902328889</v>
      </c>
      <c r="E10" s="24">
        <v>16000</v>
      </c>
      <c r="F10" s="24">
        <v>475369840063</v>
      </c>
      <c r="G10" s="24">
        <v>93648</v>
      </c>
      <c r="H10" s="24">
        <v>2875557100243</v>
      </c>
      <c r="I10" s="24">
        <v>233090</v>
      </c>
      <c r="J10" s="24">
        <v>31873241</v>
      </c>
      <c r="K10" s="24">
        <v>4263446536981</v>
      </c>
      <c r="L10" s="24">
        <v>7420418544199</v>
      </c>
      <c r="M10" s="25">
        <v>3.33</v>
      </c>
    </row>
    <row r="11" spans="1:19" ht="23.1" customHeight="1">
      <c r="A11" s="23" t="s">
        <v>233</v>
      </c>
      <c r="B11" s="24">
        <v>1204064</v>
      </c>
      <c r="C11" s="24">
        <v>4999841509140</v>
      </c>
      <c r="D11" s="24">
        <v>5396236189137</v>
      </c>
      <c r="E11" s="24">
        <v>10585</v>
      </c>
      <c r="F11" s="24">
        <v>48635070980</v>
      </c>
      <c r="G11" s="24">
        <v>7085</v>
      </c>
      <c r="H11" s="24">
        <v>31873449205</v>
      </c>
      <c r="I11" s="24">
        <v>1205479</v>
      </c>
      <c r="J11" s="24">
        <v>5011375</v>
      </c>
      <c r="K11" s="24">
        <v>5011348939043</v>
      </c>
      <c r="L11" s="24">
        <v>6033857994839</v>
      </c>
      <c r="M11" s="25">
        <v>2.71</v>
      </c>
    </row>
    <row r="12" spans="1:19" ht="23.1" customHeight="1">
      <c r="A12" s="23" t="s">
        <v>52</v>
      </c>
      <c r="B12" s="24"/>
      <c r="C12" s="24">
        <v>10457389790695</v>
      </c>
      <c r="D12" s="24">
        <v>14074138518026</v>
      </c>
      <c r="E12" s="25"/>
      <c r="F12" s="24">
        <v>524004911043</v>
      </c>
      <c r="G12" s="25"/>
      <c r="H12" s="24">
        <v>2907430549448</v>
      </c>
      <c r="I12" s="24"/>
      <c r="J12" s="24">
        <v>36884616</v>
      </c>
      <c r="K12" s="24">
        <v>9274795476024</v>
      </c>
      <c r="L12" s="24">
        <v>13454276539038</v>
      </c>
      <c r="M12" s="25">
        <v>6.04</v>
      </c>
    </row>
    <row r="13" spans="1:19" ht="23.1" customHeight="1">
      <c r="A13" s="23" t="s">
        <v>53</v>
      </c>
      <c r="B13" s="24"/>
      <c r="C13" s="25"/>
      <c r="D13" s="25"/>
      <c r="E13" s="25"/>
      <c r="F13" s="25"/>
      <c r="G13" s="25"/>
      <c r="H13" s="25"/>
      <c r="I13" s="24"/>
      <c r="J13" s="25"/>
      <c r="K13" s="25"/>
      <c r="L13" s="25"/>
      <c r="M13" s="25"/>
    </row>
    <row r="14" spans="1:19">
      <c r="D14" s="62"/>
      <c r="K14" s="62"/>
    </row>
  </sheetData>
  <mergeCells count="18">
    <mergeCell ref="A1:M1"/>
    <mergeCell ref="A2:M2"/>
    <mergeCell ref="A3:M3"/>
    <mergeCell ref="J8:J9"/>
    <mergeCell ref="K8:K9"/>
    <mergeCell ref="L8:L9"/>
    <mergeCell ref="M8:M9"/>
    <mergeCell ref="A4:S4"/>
    <mergeCell ref="B7:D7"/>
    <mergeCell ref="E7:H7"/>
    <mergeCell ref="I7:M7"/>
    <mergeCell ref="A8:A9"/>
    <mergeCell ref="B8:B9"/>
    <mergeCell ref="C8:C9"/>
    <mergeCell ref="D8:D9"/>
    <mergeCell ref="E8:F8"/>
    <mergeCell ref="G8:H8"/>
    <mergeCell ref="I8:I9"/>
  </mergeCells>
  <pageMargins left="0.7" right="0.7" top="0.75" bottom="0.75" header="0.3" footer="0.3"/>
  <pageSetup paperSize="9" scale="93" orientation="landscape" horizontalDpi="4294967295" verticalDpi="4294967295"/>
  <headerFooter differentOddEven="1" differentFirst="1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22"/>
  <sheetViews>
    <sheetView rightToLeft="1" zoomScaleNormal="100" workbookViewId="0">
      <selection activeCell="G12" sqref="G12"/>
    </sheetView>
  </sheetViews>
  <sheetFormatPr defaultColWidth="9" defaultRowHeight="16.8"/>
  <cols>
    <col min="1" max="1" width="78.375" style="42" bestFit="1" customWidth="1"/>
    <col min="2" max="2" width="23" style="16" bestFit="1" customWidth="1"/>
    <col min="3" max="3" width="19.75" style="16" customWidth="1"/>
    <col min="4" max="4" width="17.625" style="16" bestFit="1" customWidth="1"/>
    <col min="5" max="5" width="18" style="16" bestFit="1" customWidth="1"/>
    <col min="6" max="19" width="13" style="1" customWidth="1"/>
    <col min="20" max="20" width="9" style="1" customWidth="1"/>
    <col min="21" max="16384" width="9" style="1"/>
  </cols>
  <sheetData>
    <row r="1" spans="1:19" ht="20.399999999999999">
      <c r="A1" s="112" t="s">
        <v>0</v>
      </c>
      <c r="B1" s="112"/>
      <c r="C1" s="112"/>
      <c r="D1" s="112"/>
      <c r="E1" s="112"/>
    </row>
    <row r="2" spans="1:19" ht="20.399999999999999">
      <c r="A2" s="112" t="s">
        <v>234</v>
      </c>
      <c r="B2" s="112"/>
      <c r="C2" s="112"/>
      <c r="D2" s="112"/>
      <c r="E2" s="112"/>
    </row>
    <row r="3" spans="1:19" ht="18.600000000000001">
      <c r="A3" s="102" t="s">
        <v>5</v>
      </c>
      <c r="B3" s="102"/>
      <c r="C3" s="102"/>
      <c r="D3" s="102"/>
      <c r="E3" s="102"/>
      <c r="F3" s="14"/>
      <c r="G3" s="14"/>
      <c r="H3" s="14"/>
      <c r="I3" s="14"/>
      <c r="J3" s="14"/>
      <c r="K3" s="14"/>
      <c r="L3" s="14"/>
      <c r="M3" s="14"/>
    </row>
    <row r="4" spans="1:19" ht="20.399999999999999">
      <c r="A4" s="46"/>
      <c r="B4" s="46"/>
      <c r="C4" s="46"/>
      <c r="D4" s="46"/>
    </row>
    <row r="5" spans="1:19" ht="20.399999999999999">
      <c r="A5" s="111" t="s">
        <v>235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</row>
    <row r="6" spans="1:19" ht="18.60000000000000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18.600000000000001">
      <c r="A7" s="33" t="s">
        <v>236</v>
      </c>
      <c r="B7" s="33" t="s">
        <v>237</v>
      </c>
      <c r="C7" s="33" t="s">
        <v>221</v>
      </c>
      <c r="D7" s="33" t="s">
        <v>238</v>
      </c>
      <c r="E7" s="33" t="s">
        <v>239</v>
      </c>
    </row>
    <row r="8" spans="1:19" ht="23.1" customHeight="1">
      <c r="A8" s="23" t="s">
        <v>407</v>
      </c>
      <c r="B8" s="23" t="s">
        <v>240</v>
      </c>
      <c r="C8" s="24">
        <f>'درآمد سرمایه گذاری در سهام'!E79</f>
        <v>27501671290772</v>
      </c>
      <c r="D8" s="25">
        <v>71.11</v>
      </c>
      <c r="E8" s="25">
        <v>11.55</v>
      </c>
    </row>
    <row r="9" spans="1:19" ht="23.1" customHeight="1">
      <c r="A9" s="23" t="s">
        <v>241</v>
      </c>
      <c r="B9" s="23" t="s">
        <v>242</v>
      </c>
      <c r="C9" s="24">
        <f>'درآمد سرمایه گذاری در صندوق'!E34</f>
        <v>10422836782398</v>
      </c>
      <c r="D9" s="25">
        <v>28.8</v>
      </c>
      <c r="E9" s="25">
        <v>4.68</v>
      </c>
    </row>
    <row r="10" spans="1:19" ht="23.1" customHeight="1">
      <c r="A10" s="23" t="s">
        <v>243</v>
      </c>
      <c r="B10" s="23" t="s">
        <v>244</v>
      </c>
      <c r="C10" s="24">
        <f>'درآمد سرمایه گذاری در اوراق بها'!I35</f>
        <v>6894343290</v>
      </c>
      <c r="D10" s="25">
        <v>0.02</v>
      </c>
      <c r="E10" s="24">
        <v>0</v>
      </c>
    </row>
    <row r="11" spans="1:19" ht="23.1" customHeight="1">
      <c r="A11" s="23" t="s">
        <v>245</v>
      </c>
      <c r="B11" s="23" t="s">
        <v>246</v>
      </c>
      <c r="C11" s="24">
        <f>'سود سپرده بانکی'!D48</f>
        <v>230446760</v>
      </c>
      <c r="D11" s="24">
        <v>0</v>
      </c>
      <c r="E11" s="24">
        <v>0</v>
      </c>
    </row>
    <row r="12" spans="1:19" ht="23.1" customHeight="1">
      <c r="A12" s="23" t="s">
        <v>247</v>
      </c>
      <c r="B12" s="23" t="s">
        <v>248</v>
      </c>
      <c r="C12" s="24">
        <f>'سایر درآمدها'!B13</f>
        <v>25554476262</v>
      </c>
      <c r="D12" s="25">
        <v>7.0000000000000007E-2</v>
      </c>
      <c r="E12" s="25">
        <v>0.01</v>
      </c>
    </row>
    <row r="13" spans="1:19" ht="23.1" customHeight="1">
      <c r="A13" s="23" t="s">
        <v>52</v>
      </c>
      <c r="B13" s="23"/>
      <c r="C13" s="24">
        <f>SUBTOTAL(109,C8:C12)</f>
        <v>37957187339482</v>
      </c>
      <c r="D13" s="24">
        <v>100</v>
      </c>
      <c r="E13" s="25">
        <v>16.239999999999998</v>
      </c>
    </row>
    <row r="14" spans="1:19" ht="23.1" customHeight="1">
      <c r="A14" s="43" t="s">
        <v>53</v>
      </c>
      <c r="B14" s="44"/>
      <c r="C14" s="32"/>
      <c r="D14" s="32"/>
      <c r="E14" s="4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>
      <c r="A15" s="80"/>
      <c r="B15" s="81"/>
      <c r="C15" s="82"/>
      <c r="D15" s="82"/>
    </row>
    <row r="16" spans="1:19">
      <c r="A16" s="80"/>
      <c r="B16" s="81"/>
      <c r="C16" s="82"/>
      <c r="D16" s="82"/>
    </row>
    <row r="17" spans="1:4">
      <c r="A17" s="80"/>
      <c r="B17" s="81"/>
      <c r="C17" s="82"/>
      <c r="D17" s="82"/>
    </row>
    <row r="18" spans="1:4">
      <c r="A18" s="80"/>
      <c r="B18" s="81"/>
      <c r="C18" s="83"/>
      <c r="D18" s="82"/>
    </row>
    <row r="19" spans="1:4">
      <c r="A19" s="80"/>
      <c r="B19" s="81"/>
      <c r="C19" s="82"/>
      <c r="D19" s="82"/>
    </row>
    <row r="20" spans="1:4">
      <c r="A20" s="80"/>
      <c r="B20" s="81"/>
      <c r="C20" s="84"/>
      <c r="D20" s="82"/>
    </row>
    <row r="21" spans="1:4">
      <c r="A21" s="80"/>
      <c r="B21" s="81"/>
      <c r="C21" s="84"/>
      <c r="D21" s="81"/>
    </row>
    <row r="22" spans="1:4">
      <c r="A22" s="80"/>
      <c r="B22" s="81"/>
      <c r="C22" s="81"/>
      <c r="D22" s="81"/>
    </row>
  </sheetData>
  <mergeCells count="4">
    <mergeCell ref="A5:S5"/>
    <mergeCell ref="A3:E3"/>
    <mergeCell ref="A2:E2"/>
    <mergeCell ref="A1:E1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91"/>
  <sheetViews>
    <sheetView rightToLeft="1" zoomScale="85" zoomScaleNormal="85" zoomScaleSheetLayoutView="106" workbookViewId="0">
      <pane ySplit="9" topLeftCell="A10" activePane="bottomLeft" state="frozen"/>
      <selection pane="bottomLeft" activeCell="M80" sqref="M80"/>
    </sheetView>
  </sheetViews>
  <sheetFormatPr defaultColWidth="9" defaultRowHeight="16.8"/>
  <cols>
    <col min="1" max="1" width="54" style="11" customWidth="1"/>
    <col min="2" max="2" width="13.75" style="11" customWidth="1"/>
    <col min="3" max="3" width="19.75" style="11" customWidth="1"/>
    <col min="4" max="4" width="18.625" style="11" customWidth="1"/>
    <col min="5" max="5" width="19.75" style="11" customWidth="1"/>
    <col min="6" max="6" width="16.375" style="11" bestFit="1" customWidth="1"/>
    <col min="7" max="7" width="13" style="11" customWidth="1"/>
    <col min="8" max="8" width="21.25" style="11" bestFit="1" customWidth="1"/>
    <col min="9" max="9" width="19.625" style="11" bestFit="1" customWidth="1"/>
    <col min="10" max="10" width="19.75" style="11" customWidth="1"/>
    <col min="11" max="11" width="16.375" style="11" bestFit="1" customWidth="1"/>
    <col min="12" max="12" width="17" style="11" bestFit="1" customWidth="1"/>
    <col min="13" max="13" width="19.375" style="11" bestFit="1" customWidth="1"/>
    <col min="14" max="19" width="13" style="11" customWidth="1"/>
    <col min="20" max="20" width="9" style="11" customWidth="1"/>
    <col min="21" max="16384" width="9" style="11"/>
  </cols>
  <sheetData>
    <row r="1" spans="1:19" ht="18.600000000000001">
      <c r="A1" s="114" t="s">
        <v>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9" ht="18.600000000000001">
      <c r="A2" s="114" t="s">
        <v>234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</row>
    <row r="3" spans="1:19" ht="18.600000000000001">
      <c r="A3" s="114" t="s">
        <v>249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</row>
    <row r="4" spans="1:19" ht="18.600000000000001">
      <c r="A4" s="105" t="s">
        <v>235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7"/>
      <c r="M4" s="17"/>
      <c r="N4" s="17"/>
      <c r="O4" s="17"/>
      <c r="P4" s="17"/>
      <c r="Q4" s="17"/>
      <c r="R4" s="17"/>
      <c r="S4" s="17"/>
    </row>
    <row r="5" spans="1:19" ht="18.600000000000001">
      <c r="A5" s="110" t="s">
        <v>408</v>
      </c>
      <c r="B5" s="110"/>
      <c r="C5" s="110"/>
      <c r="D5" s="110"/>
      <c r="E5" s="110"/>
      <c r="F5" s="110"/>
      <c r="G5" s="110"/>
      <c r="H5" s="110"/>
      <c r="I5" s="110"/>
      <c r="J5" s="110"/>
      <c r="K5" s="110"/>
    </row>
    <row r="6" spans="1:19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9" ht="19.5" customHeight="1">
      <c r="A7" s="58"/>
      <c r="B7" s="113" t="s">
        <v>250</v>
      </c>
      <c r="C7" s="113"/>
      <c r="D7" s="113"/>
      <c r="E7" s="113"/>
      <c r="F7" s="113"/>
      <c r="G7" s="113" t="s">
        <v>251</v>
      </c>
      <c r="H7" s="113"/>
      <c r="I7" s="113"/>
      <c r="J7" s="113"/>
      <c r="K7" s="113"/>
    </row>
    <row r="8" spans="1:19" ht="18.600000000000001">
      <c r="A8" s="117" t="s">
        <v>11</v>
      </c>
      <c r="B8" s="115" t="s">
        <v>252</v>
      </c>
      <c r="C8" s="115" t="s">
        <v>253</v>
      </c>
      <c r="D8" s="115" t="s">
        <v>254</v>
      </c>
      <c r="E8" s="116" t="s">
        <v>52</v>
      </c>
      <c r="F8" s="116"/>
      <c r="G8" s="115" t="s">
        <v>252</v>
      </c>
      <c r="H8" s="115" t="s">
        <v>253</v>
      </c>
      <c r="I8" s="115" t="s">
        <v>254</v>
      </c>
      <c r="J8" s="116" t="s">
        <v>52</v>
      </c>
      <c r="K8" s="116"/>
    </row>
    <row r="9" spans="1:19" ht="18.600000000000001">
      <c r="A9" s="118"/>
      <c r="B9" s="113"/>
      <c r="C9" s="113"/>
      <c r="D9" s="113"/>
      <c r="E9" s="59" t="s">
        <v>221</v>
      </c>
      <c r="F9" s="59" t="s">
        <v>238</v>
      </c>
      <c r="G9" s="113"/>
      <c r="H9" s="113"/>
      <c r="I9" s="113"/>
      <c r="J9" s="59" t="s">
        <v>221</v>
      </c>
      <c r="K9" s="59" t="s">
        <v>238</v>
      </c>
    </row>
    <row r="10" spans="1:19" ht="23.1" customHeight="1">
      <c r="A10" s="23" t="s">
        <v>34</v>
      </c>
      <c r="B10" s="24">
        <v>0</v>
      </c>
      <c r="C10" s="24">
        <v>271195734215</v>
      </c>
      <c r="D10" s="24">
        <v>109217388803</v>
      </c>
      <c r="E10" s="24">
        <f>Table29[[#This Row],[109217388803.0000]]+Table29[[#This Row],[271195734215.0000]]+Table29[[#This Row],[0]]</f>
        <v>380413123018</v>
      </c>
      <c r="F10" s="25">
        <v>1.05</v>
      </c>
      <c r="G10" s="24">
        <v>0</v>
      </c>
      <c r="H10" s="24">
        <v>271195734215</v>
      </c>
      <c r="I10" s="24">
        <v>109217388803</v>
      </c>
      <c r="J10" s="24">
        <f>Table29[[#This Row],[109217388803.0000]]+Table29[[#This Row],[271195734215.0000]]+Table29[[#This Row],[0]]</f>
        <v>380413123018</v>
      </c>
      <c r="K10" s="25">
        <v>1.05</v>
      </c>
      <c r="M10" s="71"/>
    </row>
    <row r="11" spans="1:19" ht="23.1" customHeight="1">
      <c r="A11" s="23" t="s">
        <v>23</v>
      </c>
      <c r="B11" s="24">
        <v>0</v>
      </c>
      <c r="C11" s="24">
        <v>22031503064</v>
      </c>
      <c r="D11" s="24">
        <v>604735952</v>
      </c>
      <c r="E11" s="24">
        <f>Table29[[#This Row],[109217388803.0000]]+Table29[[#This Row],[271195734215.0000]]+Table29[[#This Row],[0]]</f>
        <v>22636239016</v>
      </c>
      <c r="F11" s="25">
        <v>0.06</v>
      </c>
      <c r="G11" s="24">
        <v>0</v>
      </c>
      <c r="H11" s="24">
        <v>22031503064</v>
      </c>
      <c r="I11" s="24">
        <v>604735952</v>
      </c>
      <c r="J11" s="24">
        <f>Table29[[#This Row],[109217388803.0000]]+Table29[[#This Row],[271195734215.0000]]+Table29[[#This Row],[0]]</f>
        <v>22636239016</v>
      </c>
      <c r="K11" s="25">
        <v>0.06</v>
      </c>
      <c r="M11" s="71"/>
    </row>
    <row r="12" spans="1:19" ht="23.1" customHeight="1">
      <c r="A12" s="23" t="s">
        <v>48</v>
      </c>
      <c r="B12" s="24">
        <v>0</v>
      </c>
      <c r="C12" s="24">
        <v>298836294</v>
      </c>
      <c r="D12" s="24">
        <v>19503095255</v>
      </c>
      <c r="E12" s="24">
        <f>Table29[[#This Row],[109217388803.0000]]+Table29[[#This Row],[271195734215.0000]]+Table29[[#This Row],[0]]</f>
        <v>19801931549</v>
      </c>
      <c r="F12" s="25">
        <v>0.05</v>
      </c>
      <c r="G12" s="24">
        <v>0</v>
      </c>
      <c r="H12" s="24">
        <v>298836294</v>
      </c>
      <c r="I12" s="24">
        <v>19503095255</v>
      </c>
      <c r="J12" s="24">
        <f>Table29[[#This Row],[109217388803.0000]]+Table29[[#This Row],[271195734215.0000]]+Table29[[#This Row],[0]]</f>
        <v>19801931549</v>
      </c>
      <c r="K12" s="25">
        <v>0.05</v>
      </c>
      <c r="M12" s="71"/>
    </row>
    <row r="13" spans="1:19" ht="23.1" customHeight="1">
      <c r="A13" s="23" t="s">
        <v>35</v>
      </c>
      <c r="B13" s="24">
        <v>0</v>
      </c>
      <c r="C13" s="24">
        <v>323653902650</v>
      </c>
      <c r="D13" s="24">
        <v>140093683177</v>
      </c>
      <c r="E13" s="24">
        <f>Table29[[#This Row],[109217388803.0000]]+Table29[[#This Row],[271195734215.0000]]+Table29[[#This Row],[0]]</f>
        <v>463747585827</v>
      </c>
      <c r="F13" s="25">
        <v>1.28</v>
      </c>
      <c r="G13" s="24">
        <v>0</v>
      </c>
      <c r="H13" s="24">
        <v>323653902650</v>
      </c>
      <c r="I13" s="24">
        <v>140093683177</v>
      </c>
      <c r="J13" s="24">
        <f>Table29[[#This Row],[109217388803.0000]]+Table29[[#This Row],[271195734215.0000]]+Table29[[#This Row],[0]]</f>
        <v>463747585827</v>
      </c>
      <c r="K13" s="25">
        <v>1.28</v>
      </c>
      <c r="M13" s="71"/>
    </row>
    <row r="14" spans="1:19" ht="23.1" customHeight="1">
      <c r="A14" s="23" t="s">
        <v>39</v>
      </c>
      <c r="B14" s="24">
        <v>0</v>
      </c>
      <c r="C14" s="24">
        <v>-5038237146</v>
      </c>
      <c r="D14" s="24">
        <v>14602510874</v>
      </c>
      <c r="E14" s="24">
        <f>Table29[[#This Row],[109217388803.0000]]+Table29[[#This Row],[271195734215.0000]]+Table29[[#This Row],[0]]</f>
        <v>9564273728</v>
      </c>
      <c r="F14" s="25">
        <v>0.03</v>
      </c>
      <c r="G14" s="24">
        <v>0</v>
      </c>
      <c r="H14" s="24">
        <v>-5038237146</v>
      </c>
      <c r="I14" s="24">
        <v>14602510874</v>
      </c>
      <c r="J14" s="24">
        <f>Table29[[#This Row],[109217388803.0000]]+Table29[[#This Row],[271195734215.0000]]+Table29[[#This Row],[0]]</f>
        <v>9564273728</v>
      </c>
      <c r="K14" s="25">
        <v>0.03</v>
      </c>
      <c r="M14" s="71"/>
    </row>
    <row r="15" spans="1:19" ht="23.1" customHeight="1">
      <c r="A15" s="23" t="s">
        <v>44</v>
      </c>
      <c r="B15" s="24">
        <v>0</v>
      </c>
      <c r="C15" s="24">
        <v>259490787</v>
      </c>
      <c r="D15" s="24">
        <v>47619162819</v>
      </c>
      <c r="E15" s="24">
        <f>Table29[[#This Row],[109217388803.0000]]+Table29[[#This Row],[271195734215.0000]]+Table29[[#This Row],[0]]</f>
        <v>47878653606</v>
      </c>
      <c r="F15" s="25">
        <v>0.13</v>
      </c>
      <c r="G15" s="24">
        <v>0</v>
      </c>
      <c r="H15" s="24">
        <v>259490787</v>
      </c>
      <c r="I15" s="24">
        <v>47619162819</v>
      </c>
      <c r="J15" s="24">
        <f>Table29[[#This Row],[109217388803.0000]]+Table29[[#This Row],[271195734215.0000]]+Table29[[#This Row],[0]]</f>
        <v>47878653606</v>
      </c>
      <c r="K15" s="25">
        <v>0.13</v>
      </c>
      <c r="M15" s="71"/>
    </row>
    <row r="16" spans="1:19" ht="23.1" customHeight="1">
      <c r="A16" s="23" t="s">
        <v>45</v>
      </c>
      <c r="B16" s="24">
        <v>0</v>
      </c>
      <c r="C16" s="24">
        <v>-48981567213</v>
      </c>
      <c r="D16" s="24">
        <v>62140294808</v>
      </c>
      <c r="E16" s="24">
        <f>Table29[[#This Row],[109217388803.0000]]+Table29[[#This Row],[271195734215.0000]]+Table29[[#This Row],[0]]</f>
        <v>13158727595</v>
      </c>
      <c r="F16" s="25">
        <v>0.04</v>
      </c>
      <c r="G16" s="24">
        <v>0</v>
      </c>
      <c r="H16" s="24">
        <v>-48981567213</v>
      </c>
      <c r="I16" s="24">
        <v>62140294808</v>
      </c>
      <c r="J16" s="24">
        <f>Table29[[#This Row],[109217388803.0000]]+Table29[[#This Row],[271195734215.0000]]+Table29[[#This Row],[0]]</f>
        <v>13158727595</v>
      </c>
      <c r="K16" s="25">
        <v>0.04</v>
      </c>
      <c r="M16" s="71"/>
    </row>
    <row r="17" spans="1:13" ht="23.1" customHeight="1">
      <c r="A17" s="23" t="s">
        <v>22</v>
      </c>
      <c r="B17" s="24">
        <v>0</v>
      </c>
      <c r="C17" s="24">
        <v>67053797779</v>
      </c>
      <c r="D17" s="24">
        <v>196508066053</v>
      </c>
      <c r="E17" s="24">
        <f>Table29[[#This Row],[109217388803.0000]]+Table29[[#This Row],[271195734215.0000]]+Table29[[#This Row],[0]]</f>
        <v>263561863832</v>
      </c>
      <c r="F17" s="25">
        <v>0.73</v>
      </c>
      <c r="G17" s="24">
        <v>0</v>
      </c>
      <c r="H17" s="24">
        <v>67053797779</v>
      </c>
      <c r="I17" s="24">
        <v>196508066053</v>
      </c>
      <c r="J17" s="24">
        <f>Table29[[#This Row],[109217388803.0000]]+Table29[[#This Row],[271195734215.0000]]+Table29[[#This Row],[0]]</f>
        <v>263561863832</v>
      </c>
      <c r="K17" s="25">
        <v>0.73</v>
      </c>
      <c r="M17" s="71"/>
    </row>
    <row r="18" spans="1:13" ht="23.1" customHeight="1">
      <c r="A18" s="23" t="s">
        <v>28</v>
      </c>
      <c r="B18" s="24">
        <v>0</v>
      </c>
      <c r="C18" s="24">
        <v>500217403</v>
      </c>
      <c r="D18" s="24">
        <v>9350920745</v>
      </c>
      <c r="E18" s="24">
        <f>Table29[[#This Row],[109217388803.0000]]+Table29[[#This Row],[271195734215.0000]]+Table29[[#This Row],[0]]</f>
        <v>9851138148</v>
      </c>
      <c r="F18" s="25">
        <v>0.03</v>
      </c>
      <c r="G18" s="24">
        <v>0</v>
      </c>
      <c r="H18" s="24">
        <v>500217403</v>
      </c>
      <c r="I18" s="24">
        <v>9350920745</v>
      </c>
      <c r="J18" s="24">
        <f>Table29[[#This Row],[109217388803.0000]]+Table29[[#This Row],[271195734215.0000]]+Table29[[#This Row],[0]]</f>
        <v>9851138148</v>
      </c>
      <c r="K18" s="25">
        <v>0.03</v>
      </c>
      <c r="M18" s="71"/>
    </row>
    <row r="19" spans="1:13" ht="23.1" customHeight="1">
      <c r="A19" s="23" t="s">
        <v>36</v>
      </c>
      <c r="B19" s="24">
        <v>0</v>
      </c>
      <c r="C19" s="24">
        <v>14173561336</v>
      </c>
      <c r="D19" s="24">
        <v>11924781370</v>
      </c>
      <c r="E19" s="24">
        <f>Table29[[#This Row],[109217388803.0000]]+Table29[[#This Row],[271195734215.0000]]+Table29[[#This Row],[0]]</f>
        <v>26098342706</v>
      </c>
      <c r="F19" s="25">
        <v>7.0000000000000007E-2</v>
      </c>
      <c r="G19" s="24">
        <v>0</v>
      </c>
      <c r="H19" s="24">
        <v>14173561336</v>
      </c>
      <c r="I19" s="24">
        <v>11924781370</v>
      </c>
      <c r="J19" s="24">
        <f>Table29[[#This Row],[109217388803.0000]]+Table29[[#This Row],[271195734215.0000]]+Table29[[#This Row],[0]]</f>
        <v>26098342706</v>
      </c>
      <c r="K19" s="25">
        <v>7.0000000000000007E-2</v>
      </c>
      <c r="M19" s="71"/>
    </row>
    <row r="20" spans="1:13" ht="23.1" customHeight="1">
      <c r="A20" s="23" t="s">
        <v>24</v>
      </c>
      <c r="B20" s="24">
        <v>0</v>
      </c>
      <c r="C20" s="24">
        <v>18952328856316</v>
      </c>
      <c r="D20" s="24">
        <v>1699077218044</v>
      </c>
      <c r="E20" s="24">
        <f>Table29[[#This Row],[109217388803.0000]]+Table29[[#This Row],[271195734215.0000]]+Table29[[#This Row],[0]]</f>
        <v>20651406074360</v>
      </c>
      <c r="F20" s="25">
        <v>57.07</v>
      </c>
      <c r="G20" s="24">
        <v>0</v>
      </c>
      <c r="H20" s="24">
        <v>18952328856316</v>
      </c>
      <c r="I20" s="24">
        <v>1699077218044</v>
      </c>
      <c r="J20" s="24">
        <f>Table29[[#This Row],[109217388803.0000]]+Table29[[#This Row],[271195734215.0000]]+Table29[[#This Row],[0]]</f>
        <v>20651406074360</v>
      </c>
      <c r="K20" s="25">
        <v>57.07</v>
      </c>
      <c r="M20" s="71"/>
    </row>
    <row r="21" spans="1:13" ht="23.1" customHeight="1">
      <c r="A21" s="23" t="s">
        <v>43</v>
      </c>
      <c r="B21" s="24">
        <v>0</v>
      </c>
      <c r="C21" s="24">
        <v>16719307621</v>
      </c>
      <c r="D21" s="24">
        <v>17520092995</v>
      </c>
      <c r="E21" s="24">
        <f>Table29[[#This Row],[109217388803.0000]]+Table29[[#This Row],[271195734215.0000]]+Table29[[#This Row],[0]]</f>
        <v>34239400616</v>
      </c>
      <c r="F21" s="25">
        <v>0.09</v>
      </c>
      <c r="G21" s="24">
        <v>0</v>
      </c>
      <c r="H21" s="24">
        <v>16719307621</v>
      </c>
      <c r="I21" s="24">
        <v>17520092995</v>
      </c>
      <c r="J21" s="24">
        <f>Table29[[#This Row],[109217388803.0000]]+Table29[[#This Row],[271195734215.0000]]+Table29[[#This Row],[0]]</f>
        <v>34239400616</v>
      </c>
      <c r="K21" s="25">
        <v>0.09</v>
      </c>
      <c r="M21" s="71"/>
    </row>
    <row r="22" spans="1:13" ht="23.1" customHeight="1">
      <c r="A22" s="23" t="s">
        <v>33</v>
      </c>
      <c r="B22" s="24">
        <v>0</v>
      </c>
      <c r="C22" s="24">
        <v>-291031673</v>
      </c>
      <c r="D22" s="24">
        <v>6397761717</v>
      </c>
      <c r="E22" s="24">
        <f>Table29[[#This Row],[109217388803.0000]]+Table29[[#This Row],[271195734215.0000]]+Table29[[#This Row],[0]]</f>
        <v>6106730044</v>
      </c>
      <c r="F22" s="25">
        <v>0.02</v>
      </c>
      <c r="G22" s="24">
        <v>0</v>
      </c>
      <c r="H22" s="24">
        <v>-291031673</v>
      </c>
      <c r="I22" s="24">
        <v>6397761717</v>
      </c>
      <c r="J22" s="24">
        <f>Table29[[#This Row],[109217388803.0000]]+Table29[[#This Row],[271195734215.0000]]+Table29[[#This Row],[0]]</f>
        <v>6106730044</v>
      </c>
      <c r="K22" s="25">
        <v>0.02</v>
      </c>
      <c r="M22" s="71"/>
    </row>
    <row r="23" spans="1:13" ht="23.1" customHeight="1">
      <c r="A23" s="23" t="s">
        <v>51</v>
      </c>
      <c r="B23" s="24">
        <v>0</v>
      </c>
      <c r="C23" s="24">
        <v>147744068450</v>
      </c>
      <c r="D23" s="24">
        <v>0</v>
      </c>
      <c r="E23" s="24">
        <f>Table29[[#This Row],[109217388803.0000]]+Table29[[#This Row],[271195734215.0000]]+Table29[[#This Row],[0]]</f>
        <v>147744068450</v>
      </c>
      <c r="F23" s="25">
        <v>0.41</v>
      </c>
      <c r="G23" s="24">
        <v>0</v>
      </c>
      <c r="H23" s="24">
        <v>147744068450</v>
      </c>
      <c r="I23" s="24">
        <v>0</v>
      </c>
      <c r="J23" s="24">
        <f>Table29[[#This Row],[109217388803.0000]]+Table29[[#This Row],[271195734215.0000]]+Table29[[#This Row],[0]]</f>
        <v>147744068450</v>
      </c>
      <c r="K23" s="25">
        <v>0.41</v>
      </c>
      <c r="M23" s="71"/>
    </row>
    <row r="24" spans="1:13" ht="23.1" customHeight="1">
      <c r="A24" s="23" t="s">
        <v>42</v>
      </c>
      <c r="B24" s="24">
        <v>0</v>
      </c>
      <c r="C24" s="24">
        <v>5538844150</v>
      </c>
      <c r="D24" s="24">
        <v>2243418397</v>
      </c>
      <c r="E24" s="24">
        <f>Table29[[#This Row],[109217388803.0000]]+Table29[[#This Row],[271195734215.0000]]+Table29[[#This Row],[0]]</f>
        <v>7782262547</v>
      </c>
      <c r="F24" s="25">
        <v>0.02</v>
      </c>
      <c r="G24" s="24">
        <v>0</v>
      </c>
      <c r="H24" s="24">
        <v>5538844150</v>
      </c>
      <c r="I24" s="24">
        <v>2243418397</v>
      </c>
      <c r="J24" s="24">
        <f>Table29[[#This Row],[109217388803.0000]]+Table29[[#This Row],[271195734215.0000]]+Table29[[#This Row],[0]]</f>
        <v>7782262547</v>
      </c>
      <c r="K24" s="25">
        <v>0.02</v>
      </c>
      <c r="M24" s="71"/>
    </row>
    <row r="25" spans="1:13" ht="23.1" customHeight="1">
      <c r="A25" s="23" t="s">
        <v>27</v>
      </c>
      <c r="B25" s="24">
        <v>0</v>
      </c>
      <c r="C25" s="24">
        <v>1375373510769</v>
      </c>
      <c r="D25" s="24">
        <v>391702134</v>
      </c>
      <c r="E25" s="24">
        <f>Table29[[#This Row],[109217388803.0000]]+Table29[[#This Row],[271195734215.0000]]+Table29[[#This Row],[0]]</f>
        <v>1375765212903</v>
      </c>
      <c r="F25" s="25">
        <v>3.8</v>
      </c>
      <c r="G25" s="24">
        <v>0</v>
      </c>
      <c r="H25" s="24">
        <v>1375373510769</v>
      </c>
      <c r="I25" s="24">
        <v>391702134</v>
      </c>
      <c r="J25" s="24">
        <f>Table29[[#This Row],[109217388803.0000]]+Table29[[#This Row],[271195734215.0000]]+Table29[[#This Row],[0]]</f>
        <v>1375765212903</v>
      </c>
      <c r="K25" s="25">
        <v>3.8</v>
      </c>
      <c r="M25" s="71"/>
    </row>
    <row r="26" spans="1:13" ht="23.1" customHeight="1">
      <c r="A26" s="23" t="s">
        <v>46</v>
      </c>
      <c r="B26" s="24">
        <v>0</v>
      </c>
      <c r="C26" s="24">
        <v>-7779559704</v>
      </c>
      <c r="D26" s="24">
        <v>0</v>
      </c>
      <c r="E26" s="24">
        <f>Table29[[#This Row],[109217388803.0000]]+Table29[[#This Row],[271195734215.0000]]+Table29[[#This Row],[0]]</f>
        <v>-7779559704</v>
      </c>
      <c r="F26" s="25">
        <v>-0.02</v>
      </c>
      <c r="G26" s="24">
        <v>0</v>
      </c>
      <c r="H26" s="24">
        <v>-7779559704</v>
      </c>
      <c r="I26" s="24">
        <v>0</v>
      </c>
      <c r="J26" s="24">
        <f>Table29[[#This Row],[109217388803.0000]]+Table29[[#This Row],[271195734215.0000]]+Table29[[#This Row],[0]]</f>
        <v>-7779559704</v>
      </c>
      <c r="K26" s="25">
        <v>-0.02</v>
      </c>
      <c r="M26" s="71"/>
    </row>
    <row r="27" spans="1:13" ht="23.1" customHeight="1">
      <c r="A27" s="23" t="s">
        <v>37</v>
      </c>
      <c r="B27" s="24">
        <v>0</v>
      </c>
      <c r="C27" s="24">
        <v>-1586099165</v>
      </c>
      <c r="D27" s="24">
        <v>0</v>
      </c>
      <c r="E27" s="24">
        <f>Table29[[#This Row],[109217388803.0000]]+Table29[[#This Row],[271195734215.0000]]+Table29[[#This Row],[0]]</f>
        <v>-1586099165</v>
      </c>
      <c r="F27" s="24">
        <v>0</v>
      </c>
      <c r="G27" s="24">
        <v>0</v>
      </c>
      <c r="H27" s="24">
        <v>-1586099165</v>
      </c>
      <c r="I27" s="24">
        <v>0</v>
      </c>
      <c r="J27" s="24">
        <f>Table29[[#This Row],[109217388803.0000]]+Table29[[#This Row],[271195734215.0000]]+Table29[[#This Row],[0]]</f>
        <v>-1586099165</v>
      </c>
      <c r="K27" s="24">
        <v>0</v>
      </c>
      <c r="M27" s="71"/>
    </row>
    <row r="28" spans="1:13" ht="23.1" customHeight="1">
      <c r="A28" s="23" t="s">
        <v>50</v>
      </c>
      <c r="B28" s="24">
        <v>0</v>
      </c>
      <c r="C28" s="24">
        <v>-12852080006</v>
      </c>
      <c r="D28" s="24">
        <v>52902169489</v>
      </c>
      <c r="E28" s="24">
        <f>Table29[[#This Row],[109217388803.0000]]+Table29[[#This Row],[271195734215.0000]]+Table29[[#This Row],[0]]</f>
        <v>40050089483</v>
      </c>
      <c r="F28" s="25">
        <v>0.11</v>
      </c>
      <c r="G28" s="24">
        <v>0</v>
      </c>
      <c r="H28" s="24">
        <v>-12852080006</v>
      </c>
      <c r="I28" s="24">
        <v>52902169489</v>
      </c>
      <c r="J28" s="24">
        <f>Table29[[#This Row],[109217388803.0000]]+Table29[[#This Row],[271195734215.0000]]+Table29[[#This Row],[0]]</f>
        <v>40050089483</v>
      </c>
      <c r="K28" s="25">
        <v>0.11</v>
      </c>
      <c r="M28" s="71"/>
    </row>
    <row r="29" spans="1:13" ht="23.1" customHeight="1">
      <c r="A29" s="23" t="s">
        <v>30</v>
      </c>
      <c r="B29" s="24">
        <v>0</v>
      </c>
      <c r="C29" s="24">
        <v>213718975365</v>
      </c>
      <c r="D29" s="24">
        <v>0</v>
      </c>
      <c r="E29" s="24">
        <f>Table29[[#This Row],[109217388803.0000]]+Table29[[#This Row],[271195734215.0000]]+Table29[[#This Row],[0]]</f>
        <v>213718975365</v>
      </c>
      <c r="F29" s="25">
        <v>0.59</v>
      </c>
      <c r="G29" s="24">
        <v>0</v>
      </c>
      <c r="H29" s="24">
        <v>213718975365</v>
      </c>
      <c r="I29" s="24">
        <v>0</v>
      </c>
      <c r="J29" s="24">
        <f>Table29[[#This Row],[109217388803.0000]]+Table29[[#This Row],[271195734215.0000]]+Table29[[#This Row],[0]]</f>
        <v>213718975365</v>
      </c>
      <c r="K29" s="25">
        <v>0.59</v>
      </c>
      <c r="M29" s="71"/>
    </row>
    <row r="30" spans="1:13" ht="23.1" customHeight="1">
      <c r="A30" s="23" t="s">
        <v>41</v>
      </c>
      <c r="B30" s="24">
        <v>0</v>
      </c>
      <c r="C30" s="24">
        <v>-3231595201</v>
      </c>
      <c r="D30" s="24">
        <v>136784791465</v>
      </c>
      <c r="E30" s="24">
        <f>Table29[[#This Row],[109217388803.0000]]+Table29[[#This Row],[271195734215.0000]]+Table29[[#This Row],[0]]</f>
        <v>133553196264</v>
      </c>
      <c r="F30" s="25">
        <v>0.37</v>
      </c>
      <c r="G30" s="24">
        <v>0</v>
      </c>
      <c r="H30" s="24">
        <v>-3231595201</v>
      </c>
      <c r="I30" s="24">
        <v>136784791465</v>
      </c>
      <c r="J30" s="24">
        <f>Table29[[#This Row],[109217388803.0000]]+Table29[[#This Row],[271195734215.0000]]+Table29[[#This Row],[0]]</f>
        <v>133553196264</v>
      </c>
      <c r="K30" s="25">
        <v>0.37</v>
      </c>
      <c r="M30" s="71"/>
    </row>
    <row r="31" spans="1:13" ht="23.1" customHeight="1">
      <c r="A31" s="23" t="s">
        <v>38</v>
      </c>
      <c r="B31" s="24">
        <v>0</v>
      </c>
      <c r="C31" s="24">
        <v>-1663354809</v>
      </c>
      <c r="D31" s="24">
        <v>24860706849</v>
      </c>
      <c r="E31" s="24">
        <f>Table29[[#This Row],[109217388803.0000]]+Table29[[#This Row],[271195734215.0000]]+Table29[[#This Row],[0]]</f>
        <v>23197352040</v>
      </c>
      <c r="F31" s="25">
        <v>0.06</v>
      </c>
      <c r="G31" s="24">
        <v>0</v>
      </c>
      <c r="H31" s="24">
        <v>-1663354809</v>
      </c>
      <c r="I31" s="24">
        <v>24860706849</v>
      </c>
      <c r="J31" s="24">
        <f>Table29[[#This Row],[109217388803.0000]]+Table29[[#This Row],[271195734215.0000]]+Table29[[#This Row],[0]]</f>
        <v>23197352040</v>
      </c>
      <c r="K31" s="25">
        <v>0.06</v>
      </c>
      <c r="M31" s="71"/>
    </row>
    <row r="32" spans="1:13" ht="23.1" customHeight="1">
      <c r="A32" s="23" t="s">
        <v>25</v>
      </c>
      <c r="B32" s="24">
        <v>0</v>
      </c>
      <c r="C32" s="24">
        <v>52339639012</v>
      </c>
      <c r="D32" s="24">
        <v>0</v>
      </c>
      <c r="E32" s="24">
        <f>Table29[[#This Row],[109217388803.0000]]+Table29[[#This Row],[271195734215.0000]]+Table29[[#This Row],[0]]</f>
        <v>52339639012</v>
      </c>
      <c r="F32" s="25">
        <v>0.14000000000000001</v>
      </c>
      <c r="G32" s="24">
        <v>0</v>
      </c>
      <c r="H32" s="24">
        <v>52339639012</v>
      </c>
      <c r="I32" s="24">
        <v>0</v>
      </c>
      <c r="J32" s="24">
        <f>Table29[[#This Row],[109217388803.0000]]+Table29[[#This Row],[271195734215.0000]]+Table29[[#This Row],[0]]</f>
        <v>52339639012</v>
      </c>
      <c r="K32" s="25">
        <v>0.14000000000000001</v>
      </c>
      <c r="M32" s="71"/>
    </row>
    <row r="33" spans="1:13" ht="23.1" customHeight="1">
      <c r="A33" s="23" t="s">
        <v>21</v>
      </c>
      <c r="B33" s="24">
        <v>0</v>
      </c>
      <c r="C33" s="24">
        <v>11255931190</v>
      </c>
      <c r="D33" s="24">
        <v>0</v>
      </c>
      <c r="E33" s="24">
        <f>Table29[[#This Row],[109217388803.0000]]+Table29[[#This Row],[271195734215.0000]]+Table29[[#This Row],[0]]</f>
        <v>11255931190</v>
      </c>
      <c r="F33" s="25">
        <v>0.03</v>
      </c>
      <c r="G33" s="24">
        <v>0</v>
      </c>
      <c r="H33" s="24">
        <v>11255931190</v>
      </c>
      <c r="I33" s="24">
        <v>0</v>
      </c>
      <c r="J33" s="24">
        <f>Table29[[#This Row],[109217388803.0000]]+Table29[[#This Row],[271195734215.0000]]+Table29[[#This Row],[0]]</f>
        <v>11255931190</v>
      </c>
      <c r="K33" s="25">
        <v>0.03</v>
      </c>
      <c r="M33" s="71"/>
    </row>
    <row r="34" spans="1:13" ht="23.1" customHeight="1">
      <c r="A34" s="23" t="s">
        <v>49</v>
      </c>
      <c r="B34" s="24">
        <v>0</v>
      </c>
      <c r="C34" s="24">
        <v>-18066719646</v>
      </c>
      <c r="D34" s="24">
        <v>0</v>
      </c>
      <c r="E34" s="24">
        <f>Table29[[#This Row],[109217388803.0000]]+Table29[[#This Row],[271195734215.0000]]+Table29[[#This Row],[0]]</f>
        <v>-18066719646</v>
      </c>
      <c r="F34" s="25">
        <v>-0.05</v>
      </c>
      <c r="G34" s="24">
        <v>0</v>
      </c>
      <c r="H34" s="24">
        <v>-18066719646</v>
      </c>
      <c r="I34" s="24">
        <v>0</v>
      </c>
      <c r="J34" s="24">
        <f>Table29[[#This Row],[109217388803.0000]]+Table29[[#This Row],[271195734215.0000]]+Table29[[#This Row],[0]]</f>
        <v>-18066719646</v>
      </c>
      <c r="K34" s="25">
        <v>-0.05</v>
      </c>
      <c r="M34" s="71"/>
    </row>
    <row r="35" spans="1:13" ht="23.1" customHeight="1">
      <c r="A35" s="23" t="s">
        <v>47</v>
      </c>
      <c r="B35" s="24">
        <v>0</v>
      </c>
      <c r="C35" s="24">
        <v>16361368100</v>
      </c>
      <c r="D35" s="24">
        <v>7019535185</v>
      </c>
      <c r="E35" s="24">
        <f>Table29[[#This Row],[109217388803.0000]]+Table29[[#This Row],[271195734215.0000]]+Table29[[#This Row],[0]]</f>
        <v>23380903285</v>
      </c>
      <c r="F35" s="25">
        <v>0.06</v>
      </c>
      <c r="G35" s="24">
        <v>0</v>
      </c>
      <c r="H35" s="24">
        <v>16361368100</v>
      </c>
      <c r="I35" s="24">
        <v>7019535185</v>
      </c>
      <c r="J35" s="24">
        <f>Table29[[#This Row],[109217388803.0000]]+Table29[[#This Row],[271195734215.0000]]+Table29[[#This Row],[0]]</f>
        <v>23380903285</v>
      </c>
      <c r="K35" s="25">
        <v>0.06</v>
      </c>
      <c r="M35" s="71"/>
    </row>
    <row r="36" spans="1:13" ht="23.1" customHeight="1">
      <c r="A36" s="23" t="s">
        <v>31</v>
      </c>
      <c r="B36" s="24">
        <v>0</v>
      </c>
      <c r="C36" s="24">
        <v>233388569674</v>
      </c>
      <c r="D36" s="24">
        <v>0</v>
      </c>
      <c r="E36" s="24">
        <f>Table29[[#This Row],[109217388803.0000]]+Table29[[#This Row],[271195734215.0000]]+Table29[[#This Row],[0]]</f>
        <v>233388569674</v>
      </c>
      <c r="F36" s="25">
        <v>0.64</v>
      </c>
      <c r="G36" s="24">
        <v>0</v>
      </c>
      <c r="H36" s="24">
        <v>233388569674</v>
      </c>
      <c r="I36" s="24">
        <v>0</v>
      </c>
      <c r="J36" s="24">
        <f>Table29[[#This Row],[109217388803.0000]]+Table29[[#This Row],[271195734215.0000]]+Table29[[#This Row],[0]]</f>
        <v>233388569674</v>
      </c>
      <c r="K36" s="25">
        <v>0.64</v>
      </c>
      <c r="M36" s="71"/>
    </row>
    <row r="37" spans="1:13" ht="23.1" customHeight="1">
      <c r="A37" s="23" t="s">
        <v>29</v>
      </c>
      <c r="B37" s="24">
        <v>0</v>
      </c>
      <c r="C37" s="24">
        <v>1115373840094</v>
      </c>
      <c r="D37" s="24">
        <v>0</v>
      </c>
      <c r="E37" s="24">
        <f>Table29[[#This Row],[109217388803.0000]]+Table29[[#This Row],[271195734215.0000]]+Table29[[#This Row],[0]]</f>
        <v>1115373840094</v>
      </c>
      <c r="F37" s="25">
        <v>3.08</v>
      </c>
      <c r="G37" s="24">
        <v>0</v>
      </c>
      <c r="H37" s="24">
        <v>1115373840094</v>
      </c>
      <c r="I37" s="24">
        <v>0</v>
      </c>
      <c r="J37" s="24">
        <f>Table29[[#This Row],[109217388803.0000]]+Table29[[#This Row],[271195734215.0000]]+Table29[[#This Row],[0]]</f>
        <v>1115373840094</v>
      </c>
      <c r="K37" s="25">
        <v>3.08</v>
      </c>
      <c r="M37" s="71"/>
    </row>
    <row r="38" spans="1:13" ht="23.1" customHeight="1">
      <c r="A38" s="23" t="s">
        <v>26</v>
      </c>
      <c r="B38" s="24">
        <v>0</v>
      </c>
      <c r="C38" s="24">
        <v>499213251767</v>
      </c>
      <c r="D38" s="24">
        <v>3292425047</v>
      </c>
      <c r="E38" s="24">
        <f>Table29[[#This Row],[109217388803.0000]]+Table29[[#This Row],[271195734215.0000]]+Table29[[#This Row],[0]]</f>
        <v>502505676814</v>
      </c>
      <c r="F38" s="25">
        <v>1.39</v>
      </c>
      <c r="G38" s="24">
        <v>0</v>
      </c>
      <c r="H38" s="24">
        <v>499213251767</v>
      </c>
      <c r="I38" s="24">
        <v>3292425047</v>
      </c>
      <c r="J38" s="24">
        <f>Table29[[#This Row],[109217388803.0000]]+Table29[[#This Row],[271195734215.0000]]+Table29[[#This Row],[0]]</f>
        <v>502505676814</v>
      </c>
      <c r="K38" s="25">
        <v>1.39</v>
      </c>
      <c r="M38" s="71"/>
    </row>
    <row r="39" spans="1:13" ht="23.1" customHeight="1">
      <c r="A39" s="23" t="s">
        <v>40</v>
      </c>
      <c r="B39" s="24">
        <v>0</v>
      </c>
      <c r="C39" s="24">
        <v>222728055600</v>
      </c>
      <c r="D39" s="24">
        <v>176083148588</v>
      </c>
      <c r="E39" s="24">
        <f>Table29[[#This Row],[109217388803.0000]]+Table29[[#This Row],[271195734215.0000]]+Table29[[#This Row],[0]]</f>
        <v>398811204188</v>
      </c>
      <c r="F39" s="25">
        <v>1.1000000000000001</v>
      </c>
      <c r="G39" s="24">
        <v>0</v>
      </c>
      <c r="H39" s="24">
        <v>222728055600</v>
      </c>
      <c r="I39" s="24">
        <v>176083148588</v>
      </c>
      <c r="J39" s="24">
        <f>Table29[[#This Row],[109217388803.0000]]+Table29[[#This Row],[271195734215.0000]]+Table29[[#This Row],[0]]</f>
        <v>398811204188</v>
      </c>
      <c r="K39" s="25">
        <v>1.1000000000000001</v>
      </c>
      <c r="M39" s="71"/>
    </row>
    <row r="40" spans="1:13" ht="23.1" customHeight="1">
      <c r="A40" s="23" t="s">
        <v>32</v>
      </c>
      <c r="B40" s="24">
        <v>0</v>
      </c>
      <c r="C40" s="24">
        <v>-436405933956</v>
      </c>
      <c r="D40" s="24">
        <v>0</v>
      </c>
      <c r="E40" s="24">
        <f>Table29[[#This Row],[109217388803.0000]]+Table29[[#This Row],[271195734215.0000]]+Table29[[#This Row],[0]]</f>
        <v>-436405933956</v>
      </c>
      <c r="F40" s="25">
        <v>-1.21</v>
      </c>
      <c r="G40" s="24">
        <v>0</v>
      </c>
      <c r="H40" s="24">
        <v>-436405933956</v>
      </c>
      <c r="I40" s="24">
        <v>0</v>
      </c>
      <c r="J40" s="24">
        <f>Table29[[#This Row],[109217388803.0000]]+Table29[[#This Row],[271195734215.0000]]+Table29[[#This Row],[0]]</f>
        <v>-436405933956</v>
      </c>
      <c r="K40" s="25">
        <v>-1.21</v>
      </c>
      <c r="M40" s="71"/>
    </row>
    <row r="41" spans="1:13" ht="23.1" customHeight="1">
      <c r="A41" s="23" t="s">
        <v>105</v>
      </c>
      <c r="B41" s="24">
        <v>0</v>
      </c>
      <c r="C41" s="24">
        <f>VLOOKUP(Table29[[#This Row],[زامیاد (خزامیا)]],'درآمد ناشی از تغییر قیمت اوراق '!$A$116:$E$151,5,0)</f>
        <v>83874182</v>
      </c>
      <c r="D41" s="24">
        <v>0</v>
      </c>
      <c r="E41" s="24">
        <f>Table29[[#This Row],[109217388803.0000]]+Table29[[#This Row],[271195734215.0000]]+Table29[[#This Row],[0]]</f>
        <v>83874182</v>
      </c>
      <c r="F41" s="24">
        <v>0</v>
      </c>
      <c r="G41" s="24">
        <v>0</v>
      </c>
      <c r="H41" s="24">
        <v>83874182</v>
      </c>
      <c r="I41" s="24">
        <v>0</v>
      </c>
      <c r="J41" s="24">
        <f>Table29[[#This Row],[109217388803.0000]]+Table29[[#This Row],[271195734215.0000]]+Table29[[#This Row],[0]]</f>
        <v>83874182</v>
      </c>
      <c r="K41" s="24">
        <v>0</v>
      </c>
      <c r="M41" s="71"/>
    </row>
    <row r="42" spans="1:13" ht="23.1" customHeight="1">
      <c r="A42" s="23" t="s">
        <v>103</v>
      </c>
      <c r="B42" s="24">
        <v>0</v>
      </c>
      <c r="C42" s="24">
        <f>VLOOKUP(Table29[[#This Row],[زامیاد (خزامیا)]],'درآمد ناشی از تغییر قیمت اوراق '!$A$116:$E$151,5,0)</f>
        <v>2435325</v>
      </c>
      <c r="D42" s="24">
        <v>0</v>
      </c>
      <c r="E42" s="24">
        <f>Table29[[#This Row],[109217388803.0000]]+Table29[[#This Row],[271195734215.0000]]+Table29[[#This Row],[0]]</f>
        <v>2435325</v>
      </c>
      <c r="F42" s="24">
        <v>0</v>
      </c>
      <c r="G42" s="24">
        <v>0</v>
      </c>
      <c r="H42" s="24">
        <v>2435325</v>
      </c>
      <c r="I42" s="24">
        <v>0</v>
      </c>
      <c r="J42" s="24">
        <f>Table29[[#This Row],[109217388803.0000]]+Table29[[#This Row],[271195734215.0000]]+Table29[[#This Row],[0]]</f>
        <v>2435325</v>
      </c>
      <c r="K42" s="24">
        <v>0</v>
      </c>
      <c r="M42" s="71"/>
    </row>
    <row r="43" spans="1:13" ht="23.1" customHeight="1">
      <c r="A43" s="23" t="s">
        <v>62</v>
      </c>
      <c r="B43" s="24">
        <v>0</v>
      </c>
      <c r="C43" s="24">
        <f>VLOOKUP(Table29[[#This Row],[زامیاد (خزامیا)]],'درآمد ناشی از تغییر قیمت اوراق '!$A$116:$E$151,5,0)</f>
        <v>128674676</v>
      </c>
      <c r="D43" s="24">
        <v>4709316</v>
      </c>
      <c r="E43" s="24">
        <f>Table29[[#This Row],[109217388803.0000]]+Table29[[#This Row],[271195734215.0000]]+Table29[[#This Row],[0]]</f>
        <v>133383992</v>
      </c>
      <c r="F43" s="24">
        <v>0</v>
      </c>
      <c r="G43" s="24">
        <v>0</v>
      </c>
      <c r="H43" s="24">
        <v>128674676</v>
      </c>
      <c r="I43" s="24">
        <v>4709316</v>
      </c>
      <c r="J43" s="24">
        <f>Table29[[#This Row],[109217388803.0000]]+Table29[[#This Row],[271195734215.0000]]+Table29[[#This Row],[0]]</f>
        <v>133383992</v>
      </c>
      <c r="K43" s="24">
        <v>0</v>
      </c>
      <c r="M43" s="71"/>
    </row>
    <row r="44" spans="1:13" ht="23.1" customHeight="1">
      <c r="A44" s="23" t="s">
        <v>106</v>
      </c>
      <c r="B44" s="24">
        <v>0</v>
      </c>
      <c r="C44" s="24">
        <f>VLOOKUP(Table29[[#This Row],[زامیاد (خزامیا)]],'درآمد ناشی از تغییر قیمت اوراق '!$A$116:$E$151,5,0)</f>
        <v>604168372</v>
      </c>
      <c r="D44" s="24">
        <v>500140</v>
      </c>
      <c r="E44" s="24">
        <f>Table29[[#This Row],[109217388803.0000]]+Table29[[#This Row],[271195734215.0000]]+Table29[[#This Row],[0]]</f>
        <v>604668512</v>
      </c>
      <c r="F44" s="24">
        <v>0</v>
      </c>
      <c r="G44" s="24">
        <v>0</v>
      </c>
      <c r="H44" s="24">
        <v>604168372</v>
      </c>
      <c r="I44" s="24">
        <v>500140</v>
      </c>
      <c r="J44" s="24">
        <f>Table29[[#This Row],[109217388803.0000]]+Table29[[#This Row],[271195734215.0000]]+Table29[[#This Row],[0]]</f>
        <v>604668512</v>
      </c>
      <c r="K44" s="24">
        <v>0</v>
      </c>
      <c r="M44" s="71"/>
    </row>
    <row r="45" spans="1:13" ht="23.1" customHeight="1">
      <c r="A45" s="23" t="s">
        <v>85</v>
      </c>
      <c r="B45" s="24">
        <v>0</v>
      </c>
      <c r="C45" s="24">
        <f>VLOOKUP(Table29[[#This Row],[زامیاد (خزامیا)]],'درآمد ناشی از تغییر قیمت اوراق '!$A$116:$E$151,5,0)</f>
        <v>3231507001</v>
      </c>
      <c r="D45" s="24">
        <v>0</v>
      </c>
      <c r="E45" s="24">
        <f>Table29[[#This Row],[109217388803.0000]]+Table29[[#This Row],[271195734215.0000]]+Table29[[#This Row],[0]]</f>
        <v>3231507001</v>
      </c>
      <c r="F45" s="25">
        <v>0.01</v>
      </c>
      <c r="G45" s="24">
        <v>0</v>
      </c>
      <c r="H45" s="24">
        <v>3231507001</v>
      </c>
      <c r="I45" s="24">
        <v>0</v>
      </c>
      <c r="J45" s="24">
        <f>Table29[[#This Row],[109217388803.0000]]+Table29[[#This Row],[271195734215.0000]]+Table29[[#This Row],[0]]</f>
        <v>3231507001</v>
      </c>
      <c r="K45" s="25">
        <v>0.01</v>
      </c>
      <c r="M45" s="71"/>
    </row>
    <row r="46" spans="1:13" ht="23.1" customHeight="1">
      <c r="A46" s="23" t="s">
        <v>104</v>
      </c>
      <c r="B46" s="24">
        <v>0</v>
      </c>
      <c r="C46" s="24">
        <f>VLOOKUP(Table29[[#This Row],[زامیاد (خزامیا)]],'درآمد ناشی از تغییر قیمت اوراق '!$A$116:$E$151,5,0)</f>
        <v>-1898882314</v>
      </c>
      <c r="D46" s="24">
        <v>-25821</v>
      </c>
      <c r="E46" s="24">
        <f>Table29[[#This Row],[109217388803.0000]]+Table29[[#This Row],[271195734215.0000]]+Table29[[#This Row],[0]]</f>
        <v>-1898908135</v>
      </c>
      <c r="F46" s="25">
        <v>-0.01</v>
      </c>
      <c r="G46" s="24">
        <v>0</v>
      </c>
      <c r="H46" s="24">
        <v>-1898882314</v>
      </c>
      <c r="I46" s="24">
        <v>-25821</v>
      </c>
      <c r="J46" s="24">
        <f>Table29[[#This Row],[109217388803.0000]]+Table29[[#This Row],[271195734215.0000]]+Table29[[#This Row],[0]]</f>
        <v>-1898908135</v>
      </c>
      <c r="K46" s="25">
        <v>-0.01</v>
      </c>
      <c r="M46" s="71"/>
    </row>
    <row r="47" spans="1:13" ht="23.1" customHeight="1">
      <c r="A47" s="23" t="s">
        <v>81</v>
      </c>
      <c r="B47" s="24">
        <v>0</v>
      </c>
      <c r="C47" s="24">
        <f>VLOOKUP(Table29[[#This Row],[زامیاد (خزامیا)]],'درآمد ناشی از تغییر قیمت اوراق '!$A$116:$E$151,5,0)</f>
        <v>-1724257266</v>
      </c>
      <c r="D47" s="24">
        <v>-112702</v>
      </c>
      <c r="E47" s="24">
        <f>Table29[[#This Row],[109217388803.0000]]+Table29[[#This Row],[271195734215.0000]]+Table29[[#This Row],[0]]</f>
        <v>-1724369968</v>
      </c>
      <c r="F47" s="24">
        <v>0</v>
      </c>
      <c r="G47" s="24">
        <v>0</v>
      </c>
      <c r="H47" s="24">
        <v>-1724257266</v>
      </c>
      <c r="I47" s="24">
        <v>-112702</v>
      </c>
      <c r="J47" s="24">
        <f>Table29[[#This Row],[109217388803.0000]]+Table29[[#This Row],[271195734215.0000]]+Table29[[#This Row],[0]]</f>
        <v>-1724369968</v>
      </c>
      <c r="K47" s="24">
        <v>0</v>
      </c>
      <c r="M47" s="71"/>
    </row>
    <row r="48" spans="1:13" ht="23.1" customHeight="1">
      <c r="A48" s="23" t="s">
        <v>87</v>
      </c>
      <c r="B48" s="24">
        <v>0</v>
      </c>
      <c r="C48" s="24">
        <f>VLOOKUP(Table29[[#This Row],[زامیاد (خزامیا)]],'درآمد ناشی از تغییر قیمت اوراق '!$A$116:$E$151,5,0)</f>
        <v>-361952931</v>
      </c>
      <c r="D48" s="24">
        <v>0</v>
      </c>
      <c r="E48" s="24">
        <f>Table29[[#This Row],[109217388803.0000]]+Table29[[#This Row],[271195734215.0000]]+Table29[[#This Row],[0]]</f>
        <v>-361952931</v>
      </c>
      <c r="F48" s="24">
        <v>0</v>
      </c>
      <c r="G48" s="24">
        <v>0</v>
      </c>
      <c r="H48" s="24">
        <v>-361952931</v>
      </c>
      <c r="I48" s="24">
        <v>0</v>
      </c>
      <c r="J48" s="24">
        <f>Table29[[#This Row],[109217388803.0000]]+Table29[[#This Row],[271195734215.0000]]+Table29[[#This Row],[0]]</f>
        <v>-361952931</v>
      </c>
      <c r="K48" s="24">
        <v>0</v>
      </c>
      <c r="M48" s="71"/>
    </row>
    <row r="49" spans="1:13" ht="23.1" customHeight="1">
      <c r="A49" s="23" t="s">
        <v>90</v>
      </c>
      <c r="B49" s="24">
        <v>0</v>
      </c>
      <c r="C49" s="24">
        <f>VLOOKUP(Table29[[#This Row],[زامیاد (خزامیا)]],'درآمد ناشی از تغییر قیمت اوراق '!$A$116:$E$151,5,0)</f>
        <v>-3117571343</v>
      </c>
      <c r="D49" s="24">
        <v>389619114</v>
      </c>
      <c r="E49" s="24">
        <f>Table29[[#This Row],[109217388803.0000]]+Table29[[#This Row],[271195734215.0000]]+Table29[[#This Row],[0]]</f>
        <v>-2727952229</v>
      </c>
      <c r="F49" s="25">
        <v>-0.01</v>
      </c>
      <c r="G49" s="24">
        <v>0</v>
      </c>
      <c r="H49" s="24">
        <v>-3117571343</v>
      </c>
      <c r="I49" s="24">
        <v>389619114</v>
      </c>
      <c r="J49" s="24">
        <f>Table29[[#This Row],[109217388803.0000]]+Table29[[#This Row],[271195734215.0000]]+Table29[[#This Row],[0]]</f>
        <v>-2727952229</v>
      </c>
      <c r="K49" s="25">
        <v>-0.01</v>
      </c>
      <c r="M49" s="71"/>
    </row>
    <row r="50" spans="1:13" ht="23.1" customHeight="1">
      <c r="A50" s="23" t="s">
        <v>93</v>
      </c>
      <c r="B50" s="24">
        <v>0</v>
      </c>
      <c r="C50" s="24">
        <f>VLOOKUP(Table29[[#This Row],[زامیاد (خزامیا)]],'درآمد ناشی از تغییر قیمت اوراق '!$A$116:$E$151,5,0)</f>
        <v>-2858883890</v>
      </c>
      <c r="D50" s="24">
        <v>-495016</v>
      </c>
      <c r="E50" s="24">
        <f>Table29[[#This Row],[109217388803.0000]]+Table29[[#This Row],[271195734215.0000]]+Table29[[#This Row],[0]]</f>
        <v>-2859378906</v>
      </c>
      <c r="F50" s="25">
        <v>-0.01</v>
      </c>
      <c r="G50" s="24">
        <v>0</v>
      </c>
      <c r="H50" s="24">
        <v>-2858883890</v>
      </c>
      <c r="I50" s="24">
        <v>-495016</v>
      </c>
      <c r="J50" s="24">
        <f>Table29[[#This Row],[109217388803.0000]]+Table29[[#This Row],[271195734215.0000]]+Table29[[#This Row],[0]]</f>
        <v>-2859378906</v>
      </c>
      <c r="K50" s="25">
        <v>-0.01</v>
      </c>
      <c r="M50" s="71"/>
    </row>
    <row r="51" spans="1:13" ht="23.1" customHeight="1">
      <c r="A51" s="23" t="s">
        <v>95</v>
      </c>
      <c r="B51" s="24">
        <v>0</v>
      </c>
      <c r="C51" s="24">
        <f>VLOOKUP(Table29[[#This Row],[زامیاد (خزامیا)]],'درآمد ناشی از تغییر قیمت اوراق '!$A$116:$E$151,5,0)</f>
        <v>-257128871</v>
      </c>
      <c r="D51" s="24">
        <v>0</v>
      </c>
      <c r="E51" s="24">
        <f>Table29[[#This Row],[109217388803.0000]]+Table29[[#This Row],[271195734215.0000]]+Table29[[#This Row],[0]]</f>
        <v>-257128871</v>
      </c>
      <c r="F51" s="24">
        <v>0</v>
      </c>
      <c r="G51" s="24">
        <v>0</v>
      </c>
      <c r="H51" s="24">
        <v>-257128871</v>
      </c>
      <c r="I51" s="24">
        <v>0</v>
      </c>
      <c r="J51" s="24">
        <f>Table29[[#This Row],[109217388803.0000]]+Table29[[#This Row],[271195734215.0000]]+Table29[[#This Row],[0]]</f>
        <v>-257128871</v>
      </c>
      <c r="K51" s="24">
        <v>0</v>
      </c>
      <c r="M51" s="71"/>
    </row>
    <row r="52" spans="1:13" ht="23.1" customHeight="1">
      <c r="A52" s="23" t="s">
        <v>98</v>
      </c>
      <c r="B52" s="24">
        <v>0</v>
      </c>
      <c r="C52" s="24">
        <f>VLOOKUP(Table29[[#This Row],[زامیاد (خزامیا)]],'درآمد ناشی از تغییر قیمت اوراق '!$A$116:$E$151,5,0)</f>
        <v>1788</v>
      </c>
      <c r="D52" s="24">
        <v>0</v>
      </c>
      <c r="E52" s="24">
        <f>Table29[[#This Row],[109217388803.0000]]+Table29[[#This Row],[271195734215.0000]]+Table29[[#This Row],[0]]</f>
        <v>1788</v>
      </c>
      <c r="F52" s="24">
        <v>0</v>
      </c>
      <c r="G52" s="24">
        <v>0</v>
      </c>
      <c r="H52" s="24">
        <v>1788</v>
      </c>
      <c r="I52" s="24">
        <v>0</v>
      </c>
      <c r="J52" s="24">
        <f>Table29[[#This Row],[109217388803.0000]]+Table29[[#This Row],[271195734215.0000]]+Table29[[#This Row],[0]]</f>
        <v>1788</v>
      </c>
      <c r="K52" s="24">
        <v>0</v>
      </c>
      <c r="M52" s="71"/>
    </row>
    <row r="53" spans="1:13" ht="23.1" customHeight="1">
      <c r="A53" s="23" t="s">
        <v>68</v>
      </c>
      <c r="B53" s="24">
        <v>0</v>
      </c>
      <c r="C53" s="24">
        <f>VLOOKUP(Table29[[#This Row],[زامیاد (خزامیا)]],'درآمد ناشی از تغییر قیمت اوراق '!$A$116:$E$151,5,0)</f>
        <v>0</v>
      </c>
      <c r="D53" s="24">
        <v>649883316</v>
      </c>
      <c r="E53" s="24">
        <f>Table29[[#This Row],[109217388803.0000]]+Table29[[#This Row],[271195734215.0000]]+Table29[[#This Row],[0]]</f>
        <v>649883316</v>
      </c>
      <c r="F53" s="24">
        <v>0</v>
      </c>
      <c r="G53" s="24">
        <v>0</v>
      </c>
      <c r="H53" s="24">
        <v>0</v>
      </c>
      <c r="I53" s="24">
        <v>649883316</v>
      </c>
      <c r="J53" s="24">
        <f>Table29[[#This Row],[109217388803.0000]]+Table29[[#This Row],[271195734215.0000]]+Table29[[#This Row],[0]]</f>
        <v>649883316</v>
      </c>
      <c r="K53" s="24">
        <v>0</v>
      </c>
      <c r="M53" s="71"/>
    </row>
    <row r="54" spans="1:13" ht="23.1" customHeight="1">
      <c r="A54" s="23" t="s">
        <v>72</v>
      </c>
      <c r="B54" s="24">
        <v>0</v>
      </c>
      <c r="C54" s="24">
        <f>VLOOKUP(Table29[[#This Row],[زامیاد (خزامیا)]],'درآمد ناشی از تغییر قیمت اوراق '!$A$116:$E$151,5,0)</f>
        <v>0</v>
      </c>
      <c r="D54" s="24">
        <v>509107002</v>
      </c>
      <c r="E54" s="24">
        <f>Table29[[#This Row],[109217388803.0000]]+Table29[[#This Row],[271195734215.0000]]+Table29[[#This Row],[0]]</f>
        <v>509107002</v>
      </c>
      <c r="F54" s="24">
        <v>0</v>
      </c>
      <c r="G54" s="24">
        <v>0</v>
      </c>
      <c r="H54" s="24">
        <v>0</v>
      </c>
      <c r="I54" s="24">
        <v>509107002</v>
      </c>
      <c r="J54" s="24">
        <f>Table29[[#This Row],[109217388803.0000]]+Table29[[#This Row],[271195734215.0000]]+Table29[[#This Row],[0]]</f>
        <v>509107002</v>
      </c>
      <c r="K54" s="24">
        <v>0</v>
      </c>
      <c r="M54" s="71"/>
    </row>
    <row r="55" spans="1:13" ht="23.1" customHeight="1">
      <c r="A55" s="23" t="s">
        <v>75</v>
      </c>
      <c r="B55" s="24">
        <v>0</v>
      </c>
      <c r="C55" s="24">
        <f>VLOOKUP(Table29[[#This Row],[زامیاد (خزامیا)]],'درآمد ناشی از تغییر قیمت اوراق '!$A$116:$E$151,5,0)</f>
        <v>0</v>
      </c>
      <c r="D55" s="24">
        <v>609092773</v>
      </c>
      <c r="E55" s="24">
        <f>Table29[[#This Row],[109217388803.0000]]+Table29[[#This Row],[271195734215.0000]]+Table29[[#This Row],[0]]</f>
        <v>609092773</v>
      </c>
      <c r="F55" s="24">
        <v>0</v>
      </c>
      <c r="G55" s="24">
        <v>0</v>
      </c>
      <c r="H55" s="24">
        <v>0</v>
      </c>
      <c r="I55" s="24">
        <v>609092773</v>
      </c>
      <c r="J55" s="24">
        <f>Table29[[#This Row],[109217388803.0000]]+Table29[[#This Row],[271195734215.0000]]+Table29[[#This Row],[0]]</f>
        <v>609092773</v>
      </c>
      <c r="K55" s="24">
        <v>0</v>
      </c>
      <c r="M55" s="71"/>
    </row>
    <row r="56" spans="1:13" ht="23.1" customHeight="1">
      <c r="A56" s="23" t="s">
        <v>77</v>
      </c>
      <c r="B56" s="24">
        <v>0</v>
      </c>
      <c r="C56" s="24">
        <f>VLOOKUP(Table29[[#This Row],[زامیاد (خزامیا)]],'درآمد ناشی از تغییر قیمت اوراق '!$A$116:$E$151,5,0)</f>
        <v>0</v>
      </c>
      <c r="D56" s="24">
        <v>436242391</v>
      </c>
      <c r="E56" s="24">
        <f>Table29[[#This Row],[109217388803.0000]]+Table29[[#This Row],[271195734215.0000]]+Table29[[#This Row],[0]]</f>
        <v>436242391</v>
      </c>
      <c r="F56" s="24">
        <v>0</v>
      </c>
      <c r="G56" s="24">
        <v>0</v>
      </c>
      <c r="H56" s="24">
        <v>0</v>
      </c>
      <c r="I56" s="24">
        <v>436242391</v>
      </c>
      <c r="J56" s="24">
        <f>Table29[[#This Row],[109217388803.0000]]+Table29[[#This Row],[271195734215.0000]]+Table29[[#This Row],[0]]</f>
        <v>436242391</v>
      </c>
      <c r="K56" s="24">
        <v>0</v>
      </c>
      <c r="M56" s="71"/>
    </row>
    <row r="57" spans="1:13" ht="23.1" customHeight="1">
      <c r="A57" s="23" t="s">
        <v>80</v>
      </c>
      <c r="B57" s="24">
        <v>0</v>
      </c>
      <c r="C57" s="24">
        <f>VLOOKUP(Table29[[#This Row],[زامیاد (خزامیا)]],'درآمد ناشی از تغییر قیمت اوراق '!$A$116:$E$151,5,0)</f>
        <v>6999900</v>
      </c>
      <c r="D57" s="24">
        <v>901152</v>
      </c>
      <c r="E57" s="24">
        <f>Table29[[#This Row],[109217388803.0000]]+Table29[[#This Row],[271195734215.0000]]+Table29[[#This Row],[0]]</f>
        <v>7901052</v>
      </c>
      <c r="F57" s="24">
        <v>0</v>
      </c>
      <c r="G57" s="24">
        <v>0</v>
      </c>
      <c r="H57" s="24">
        <v>6999900</v>
      </c>
      <c r="I57" s="24">
        <v>901152</v>
      </c>
      <c r="J57" s="24">
        <f>Table29[[#This Row],[109217388803.0000]]+Table29[[#This Row],[271195734215.0000]]+Table29[[#This Row],[0]]</f>
        <v>7901052</v>
      </c>
      <c r="K57" s="24">
        <v>0</v>
      </c>
      <c r="M57" s="71"/>
    </row>
    <row r="58" spans="1:13" ht="23.1" customHeight="1">
      <c r="A58" s="23" t="s">
        <v>83</v>
      </c>
      <c r="B58" s="24">
        <v>0</v>
      </c>
      <c r="C58" s="24">
        <f>VLOOKUP(Table29[[#This Row],[زامیاد (خزامیا)]],'درآمد ناشی از تغییر قیمت اوراق '!$A$116:$E$151,5,0)</f>
        <v>-2748511487</v>
      </c>
      <c r="D58" s="24">
        <v>0</v>
      </c>
      <c r="E58" s="24">
        <f>Table29[[#This Row],[109217388803.0000]]+Table29[[#This Row],[271195734215.0000]]+Table29[[#This Row],[0]]</f>
        <v>-2748511487</v>
      </c>
      <c r="F58" s="25">
        <v>-0.01</v>
      </c>
      <c r="G58" s="24">
        <v>0</v>
      </c>
      <c r="H58" s="24">
        <v>-2748511487</v>
      </c>
      <c r="I58" s="24">
        <v>0</v>
      </c>
      <c r="J58" s="24">
        <f>Table29[[#This Row],[109217388803.0000]]+Table29[[#This Row],[271195734215.0000]]+Table29[[#This Row],[0]]</f>
        <v>-2748511487</v>
      </c>
      <c r="K58" s="25">
        <v>-0.01</v>
      </c>
      <c r="M58" s="71"/>
    </row>
    <row r="59" spans="1:13" ht="23.1" customHeight="1">
      <c r="A59" s="23" t="s">
        <v>88</v>
      </c>
      <c r="B59" s="24">
        <v>0</v>
      </c>
      <c r="C59" s="24">
        <f>VLOOKUP(Table29[[#This Row],[زامیاد (خزامیا)]],'درآمد ناشی از تغییر قیمت اوراق '!$A$116:$E$151,5,0)</f>
        <v>-4062143360</v>
      </c>
      <c r="D59" s="24">
        <v>0</v>
      </c>
      <c r="E59" s="24">
        <f>Table29[[#This Row],[109217388803.0000]]+Table29[[#This Row],[271195734215.0000]]+Table29[[#This Row],[0]]</f>
        <v>-4062143360</v>
      </c>
      <c r="F59" s="25">
        <v>-0.01</v>
      </c>
      <c r="G59" s="24">
        <v>0</v>
      </c>
      <c r="H59" s="24">
        <v>-4062143360</v>
      </c>
      <c r="I59" s="24">
        <v>0</v>
      </c>
      <c r="J59" s="24">
        <f>Table29[[#This Row],[109217388803.0000]]+Table29[[#This Row],[271195734215.0000]]+Table29[[#This Row],[0]]</f>
        <v>-4062143360</v>
      </c>
      <c r="K59" s="25">
        <v>-0.01</v>
      </c>
      <c r="M59" s="71"/>
    </row>
    <row r="60" spans="1:13" ht="23.1" customHeight="1">
      <c r="A60" s="23" t="s">
        <v>91</v>
      </c>
      <c r="B60" s="24">
        <v>0</v>
      </c>
      <c r="C60" s="24">
        <f>VLOOKUP(Table29[[#This Row],[زامیاد (خزامیا)]],'درآمد ناشی از تغییر قیمت اوراق '!$A$116:$E$151,5,0)</f>
        <v>-4718002670</v>
      </c>
      <c r="D60" s="24">
        <v>0</v>
      </c>
      <c r="E60" s="24">
        <f>Table29[[#This Row],[109217388803.0000]]+Table29[[#This Row],[271195734215.0000]]+Table29[[#This Row],[0]]</f>
        <v>-4718002670</v>
      </c>
      <c r="F60" s="25">
        <v>-0.01</v>
      </c>
      <c r="G60" s="24">
        <v>0</v>
      </c>
      <c r="H60" s="24">
        <v>-4718002670</v>
      </c>
      <c r="I60" s="24">
        <v>0</v>
      </c>
      <c r="J60" s="24">
        <f>Table29[[#This Row],[109217388803.0000]]+Table29[[#This Row],[271195734215.0000]]+Table29[[#This Row],[0]]</f>
        <v>-4718002670</v>
      </c>
      <c r="K60" s="25">
        <v>-0.01</v>
      </c>
      <c r="M60" s="71"/>
    </row>
    <row r="61" spans="1:13" ht="23.1" customHeight="1">
      <c r="A61" s="23" t="s">
        <v>94</v>
      </c>
      <c r="B61" s="24">
        <v>0</v>
      </c>
      <c r="C61" s="24">
        <f>VLOOKUP(Table29[[#This Row],[زامیاد (خزامیا)]],'درآمد ناشی از تغییر قیمت اوراق '!$A$116:$E$151,5,0)</f>
        <v>-3696789947</v>
      </c>
      <c r="D61" s="24">
        <v>0</v>
      </c>
      <c r="E61" s="24">
        <f>Table29[[#This Row],[109217388803.0000]]+Table29[[#This Row],[271195734215.0000]]+Table29[[#This Row],[0]]</f>
        <v>-3696789947</v>
      </c>
      <c r="F61" s="25">
        <v>-0.01</v>
      </c>
      <c r="G61" s="24">
        <v>0</v>
      </c>
      <c r="H61" s="24">
        <v>-3696789947</v>
      </c>
      <c r="I61" s="24">
        <v>0</v>
      </c>
      <c r="J61" s="24">
        <f>Table29[[#This Row],[109217388803.0000]]+Table29[[#This Row],[271195734215.0000]]+Table29[[#This Row],[0]]</f>
        <v>-3696789947</v>
      </c>
      <c r="K61" s="25">
        <v>-0.01</v>
      </c>
      <c r="M61" s="71"/>
    </row>
    <row r="62" spans="1:13" ht="23.1" customHeight="1">
      <c r="A62" s="23" t="s">
        <v>96</v>
      </c>
      <c r="B62" s="24">
        <v>0</v>
      </c>
      <c r="C62" s="24">
        <f>VLOOKUP(Table29[[#This Row],[زامیاد (خزامیا)]],'درآمد ناشی از تغییر قیمت اوراق '!$A$116:$E$151,5,0)</f>
        <v>-571268811</v>
      </c>
      <c r="D62" s="24">
        <v>0</v>
      </c>
      <c r="E62" s="24">
        <f>Table29[[#This Row],[109217388803.0000]]+Table29[[#This Row],[271195734215.0000]]+Table29[[#This Row],[0]]</f>
        <v>-571268811</v>
      </c>
      <c r="F62" s="24">
        <v>0</v>
      </c>
      <c r="G62" s="24">
        <v>0</v>
      </c>
      <c r="H62" s="24">
        <v>-571268811</v>
      </c>
      <c r="I62" s="24">
        <v>0</v>
      </c>
      <c r="J62" s="24">
        <f>Table29[[#This Row],[109217388803.0000]]+Table29[[#This Row],[271195734215.0000]]+Table29[[#This Row],[0]]</f>
        <v>-571268811</v>
      </c>
      <c r="K62" s="24">
        <v>0</v>
      </c>
      <c r="M62" s="71"/>
    </row>
    <row r="63" spans="1:13" ht="23.1" customHeight="1">
      <c r="A63" s="23" t="s">
        <v>99</v>
      </c>
      <c r="B63" s="24">
        <v>0</v>
      </c>
      <c r="C63" s="24">
        <f>VLOOKUP(Table29[[#This Row],[زامیاد (خزامیا)]],'درآمد ناشی از تغییر قیمت اوراق '!$A$116:$E$151,5,0)</f>
        <v>-112310831</v>
      </c>
      <c r="D63" s="24">
        <v>0</v>
      </c>
      <c r="E63" s="24">
        <f>Table29[[#This Row],[109217388803.0000]]+Table29[[#This Row],[271195734215.0000]]+Table29[[#This Row],[0]]</f>
        <v>-112310831</v>
      </c>
      <c r="F63" s="24">
        <v>0</v>
      </c>
      <c r="G63" s="24">
        <v>0</v>
      </c>
      <c r="H63" s="24">
        <v>-112310831</v>
      </c>
      <c r="I63" s="24">
        <v>0</v>
      </c>
      <c r="J63" s="24">
        <f>Table29[[#This Row],[109217388803.0000]]+Table29[[#This Row],[271195734215.0000]]+Table29[[#This Row],[0]]</f>
        <v>-112310831</v>
      </c>
      <c r="K63" s="24">
        <v>0</v>
      </c>
      <c r="M63" s="71"/>
    </row>
    <row r="64" spans="1:13" ht="23.1" customHeight="1">
      <c r="A64" s="23" t="s">
        <v>67</v>
      </c>
      <c r="B64" s="24">
        <v>0</v>
      </c>
      <c r="C64" s="24">
        <f>VLOOKUP(Table29[[#This Row],[زامیاد (خزامیا)]],'درآمد ناشی از تغییر قیمت اوراق '!$A$116:$E$151,5,0)</f>
        <v>-78294278</v>
      </c>
      <c r="D64" s="24">
        <v>0</v>
      </c>
      <c r="E64" s="24">
        <f>Table29[[#This Row],[109217388803.0000]]+Table29[[#This Row],[271195734215.0000]]+Table29[[#This Row],[0]]</f>
        <v>-78294278</v>
      </c>
      <c r="F64" s="24">
        <v>0</v>
      </c>
      <c r="G64" s="24">
        <v>0</v>
      </c>
      <c r="H64" s="24">
        <v>-78294278</v>
      </c>
      <c r="I64" s="24">
        <v>0</v>
      </c>
      <c r="J64" s="24">
        <f>Table29[[#This Row],[109217388803.0000]]+Table29[[#This Row],[271195734215.0000]]+Table29[[#This Row],[0]]</f>
        <v>-78294278</v>
      </c>
      <c r="K64" s="24">
        <v>0</v>
      </c>
      <c r="M64" s="71"/>
    </row>
    <row r="65" spans="1:15" ht="23.1" customHeight="1">
      <c r="A65" s="23" t="s">
        <v>70</v>
      </c>
      <c r="B65" s="24">
        <v>0</v>
      </c>
      <c r="C65" s="24">
        <f>VLOOKUP(Table29[[#This Row],[زامیاد (خزامیا)]],'درآمد ناشی از تغییر قیمت اوراق '!$A$116:$E$151,5,0)</f>
        <v>-107114756</v>
      </c>
      <c r="D65" s="24">
        <v>-117621</v>
      </c>
      <c r="E65" s="24">
        <f>Table29[[#This Row],[109217388803.0000]]+Table29[[#This Row],[271195734215.0000]]+Table29[[#This Row],[0]]</f>
        <v>-107232377</v>
      </c>
      <c r="F65" s="24">
        <v>0</v>
      </c>
      <c r="G65" s="24">
        <v>0</v>
      </c>
      <c r="H65" s="24">
        <v>-107114756</v>
      </c>
      <c r="I65" s="24">
        <v>-117621</v>
      </c>
      <c r="J65" s="24">
        <f>Table29[[#This Row],[109217388803.0000]]+Table29[[#This Row],[271195734215.0000]]+Table29[[#This Row],[0]]</f>
        <v>-107232377</v>
      </c>
      <c r="K65" s="24">
        <v>0</v>
      </c>
      <c r="M65" s="71"/>
    </row>
    <row r="66" spans="1:15" ht="23.1" customHeight="1">
      <c r="A66" s="23" t="s">
        <v>71</v>
      </c>
      <c r="B66" s="24">
        <v>0</v>
      </c>
      <c r="C66" s="24">
        <f>VLOOKUP(Table29[[#This Row],[زامیاد (خزامیا)]],'درآمد ناشی از تغییر قیمت اوراق '!$A$116:$E$151,5,0)</f>
        <v>-84360334</v>
      </c>
      <c r="D66" s="24">
        <v>0</v>
      </c>
      <c r="E66" s="24">
        <f>Table29[[#This Row],[109217388803.0000]]+Table29[[#This Row],[271195734215.0000]]+Table29[[#This Row],[0]]</f>
        <v>-84360334</v>
      </c>
      <c r="F66" s="24">
        <v>0</v>
      </c>
      <c r="G66" s="24">
        <v>0</v>
      </c>
      <c r="H66" s="24">
        <v>-84360334</v>
      </c>
      <c r="I66" s="24">
        <v>0</v>
      </c>
      <c r="J66" s="24">
        <f>Table29[[#This Row],[109217388803.0000]]+Table29[[#This Row],[271195734215.0000]]+Table29[[#This Row],[0]]</f>
        <v>-84360334</v>
      </c>
      <c r="K66" s="24">
        <v>0</v>
      </c>
      <c r="M66" s="71"/>
    </row>
    <row r="67" spans="1:15" ht="23.1" customHeight="1">
      <c r="A67" s="23" t="s">
        <v>73</v>
      </c>
      <c r="B67" s="24">
        <v>0</v>
      </c>
      <c r="C67" s="24">
        <f>VLOOKUP(Table29[[#This Row],[زامیاد (خزامیا)]],'درآمد ناشی از تغییر قیمت اوراق '!$A$116:$E$151,5,0)</f>
        <v>-47392776</v>
      </c>
      <c r="D67" s="24">
        <v>0</v>
      </c>
      <c r="E67" s="24">
        <f>Table29[[#This Row],[109217388803.0000]]+Table29[[#This Row],[271195734215.0000]]+Table29[[#This Row],[0]]</f>
        <v>-47392776</v>
      </c>
      <c r="F67" s="24">
        <v>0</v>
      </c>
      <c r="G67" s="24">
        <v>0</v>
      </c>
      <c r="H67" s="24">
        <v>-47392776</v>
      </c>
      <c r="I67" s="24">
        <v>0</v>
      </c>
      <c r="J67" s="24">
        <f>Table29[[#This Row],[109217388803.0000]]+Table29[[#This Row],[271195734215.0000]]+Table29[[#This Row],[0]]</f>
        <v>-47392776</v>
      </c>
      <c r="K67" s="24">
        <v>0</v>
      </c>
      <c r="M67" s="71"/>
    </row>
    <row r="68" spans="1:15" ht="23.1" customHeight="1">
      <c r="A68" s="23" t="s">
        <v>74</v>
      </c>
      <c r="B68" s="24">
        <v>0</v>
      </c>
      <c r="C68" s="24">
        <f>VLOOKUP(Table29[[#This Row],[زامیاد (خزامیا)]],'درآمد ناشی از تغییر قیمت اوراق '!$A$116:$E$151,5,0)</f>
        <v>-31838327</v>
      </c>
      <c r="D68" s="24">
        <v>0</v>
      </c>
      <c r="E68" s="24">
        <f>Table29[[#This Row],[109217388803.0000]]+Table29[[#This Row],[271195734215.0000]]+Table29[[#This Row],[0]]</f>
        <v>-31838327</v>
      </c>
      <c r="F68" s="24">
        <v>0</v>
      </c>
      <c r="G68" s="24">
        <v>0</v>
      </c>
      <c r="H68" s="24">
        <v>-31838327</v>
      </c>
      <c r="I68" s="24">
        <v>0</v>
      </c>
      <c r="J68" s="24">
        <f>Table29[[#This Row],[109217388803.0000]]+Table29[[#This Row],[271195734215.0000]]+Table29[[#This Row],[0]]</f>
        <v>-31838327</v>
      </c>
      <c r="K68" s="24">
        <v>0</v>
      </c>
      <c r="M68" s="71"/>
    </row>
    <row r="69" spans="1:15" ht="23.1" customHeight="1">
      <c r="A69" s="23" t="s">
        <v>76</v>
      </c>
      <c r="B69" s="24">
        <v>0</v>
      </c>
      <c r="C69" s="24">
        <f>VLOOKUP(Table29[[#This Row],[زامیاد (خزامیا)]],'درآمد ناشی از تغییر قیمت اوراق '!$A$116:$E$151,5,0)</f>
        <v>-38121012</v>
      </c>
      <c r="D69" s="24">
        <v>0</v>
      </c>
      <c r="E69" s="24">
        <f>Table29[[#This Row],[109217388803.0000]]+Table29[[#This Row],[271195734215.0000]]+Table29[[#This Row],[0]]</f>
        <v>-38121012</v>
      </c>
      <c r="F69" s="24">
        <v>0</v>
      </c>
      <c r="G69" s="24">
        <v>0</v>
      </c>
      <c r="H69" s="24">
        <v>-38121012</v>
      </c>
      <c r="I69" s="24">
        <v>0</v>
      </c>
      <c r="J69" s="24">
        <f>Table29[[#This Row],[109217388803.0000]]+Table29[[#This Row],[271195734215.0000]]+Table29[[#This Row],[0]]</f>
        <v>-38121012</v>
      </c>
      <c r="K69" s="24">
        <v>0</v>
      </c>
      <c r="M69" s="71"/>
    </row>
    <row r="70" spans="1:15" ht="23.1" customHeight="1">
      <c r="A70" s="23" t="s">
        <v>102</v>
      </c>
      <c r="B70" s="24">
        <v>0</v>
      </c>
      <c r="C70" s="24">
        <f>VLOOKUP(Table29[[#This Row],[زامیاد (خزامیا)]],'درآمد ناشی از تغییر قیمت اوراق '!$A$116:$E$151,5,0)</f>
        <v>83952</v>
      </c>
      <c r="D70" s="24">
        <v>-1854</v>
      </c>
      <c r="E70" s="24">
        <f>Table29[[#This Row],[109217388803.0000]]+Table29[[#This Row],[271195734215.0000]]+Table29[[#This Row],[0]]</f>
        <v>82098</v>
      </c>
      <c r="F70" s="24">
        <v>0</v>
      </c>
      <c r="G70" s="24">
        <v>0</v>
      </c>
      <c r="H70" s="24">
        <v>83952</v>
      </c>
      <c r="I70" s="24">
        <v>-1854</v>
      </c>
      <c r="J70" s="24">
        <f>Table29[[#This Row],[109217388803.0000]]+Table29[[#This Row],[271195734215.0000]]+Table29[[#This Row],[0]]</f>
        <v>82098</v>
      </c>
      <c r="K70" s="24">
        <v>0</v>
      </c>
      <c r="M70" s="71"/>
    </row>
    <row r="71" spans="1:15" ht="23.1" customHeight="1">
      <c r="A71" s="23" t="s">
        <v>101</v>
      </c>
      <c r="B71" s="24">
        <v>0</v>
      </c>
      <c r="C71" s="24">
        <f>VLOOKUP(Table29[[#This Row],[زامیاد (خزامیا)]],'درآمد ناشی از تغییر قیمت اوراق '!$A$116:$E$151,5,0)</f>
        <v>467287969</v>
      </c>
      <c r="D71" s="24">
        <v>-120436</v>
      </c>
      <c r="E71" s="24">
        <f>Table29[[#This Row],[109217388803.0000]]+Table29[[#This Row],[271195734215.0000]]+Table29[[#This Row],[0]]</f>
        <v>467167533</v>
      </c>
      <c r="F71" s="24">
        <v>0</v>
      </c>
      <c r="G71" s="24">
        <v>0</v>
      </c>
      <c r="H71" s="24">
        <v>467287969</v>
      </c>
      <c r="I71" s="24">
        <v>-120436</v>
      </c>
      <c r="J71" s="24">
        <f>Table29[[#This Row],[109217388803.0000]]+Table29[[#This Row],[271195734215.0000]]+Table29[[#This Row],[0]]</f>
        <v>467167533</v>
      </c>
      <c r="K71" s="24">
        <v>0</v>
      </c>
      <c r="M71" s="71"/>
    </row>
    <row r="72" spans="1:15" ht="23.1" customHeight="1">
      <c r="A72" s="23" t="s">
        <v>89</v>
      </c>
      <c r="B72" s="24">
        <v>0</v>
      </c>
      <c r="C72" s="24">
        <f>VLOOKUP(Table29[[#This Row],[زامیاد (خزامیا)]],'درآمد ناشی از تغییر قیمت اوراق '!$A$116:$E$151,5,0)</f>
        <v>-134751</v>
      </c>
      <c r="D72" s="24">
        <v>0</v>
      </c>
      <c r="E72" s="24">
        <f>Table29[[#This Row],[109217388803.0000]]+Table29[[#This Row],[271195734215.0000]]+Table29[[#This Row],[0]]</f>
        <v>-134751</v>
      </c>
      <c r="F72" s="24">
        <v>0</v>
      </c>
      <c r="G72" s="24">
        <v>0</v>
      </c>
      <c r="H72" s="24">
        <v>-134751</v>
      </c>
      <c r="I72" s="24">
        <v>0</v>
      </c>
      <c r="J72" s="24">
        <f>Table29[[#This Row],[109217388803.0000]]+Table29[[#This Row],[271195734215.0000]]+Table29[[#This Row],[0]]</f>
        <v>-134751</v>
      </c>
      <c r="K72" s="24">
        <v>0</v>
      </c>
      <c r="M72" s="71"/>
    </row>
    <row r="73" spans="1:15" ht="23.1" customHeight="1">
      <c r="A73" s="23" t="s">
        <v>92</v>
      </c>
      <c r="B73" s="24">
        <v>0</v>
      </c>
      <c r="C73" s="24">
        <f>VLOOKUP(Table29[[#This Row],[زامیاد (خزامیا)]],'درآمد ناشی از تغییر قیمت اوراق '!$A$116:$E$151,5,0)</f>
        <v>-12652544993</v>
      </c>
      <c r="D73" s="24">
        <v>0</v>
      </c>
      <c r="E73" s="24">
        <f>Table29[[#This Row],[109217388803.0000]]+Table29[[#This Row],[271195734215.0000]]+Table29[[#This Row],[0]]</f>
        <v>-12652544993</v>
      </c>
      <c r="F73" s="25">
        <v>-0.03</v>
      </c>
      <c r="G73" s="24">
        <v>0</v>
      </c>
      <c r="H73" s="24">
        <v>-12652544993</v>
      </c>
      <c r="I73" s="24">
        <v>0</v>
      </c>
      <c r="J73" s="24">
        <f>Table29[[#This Row],[109217388803.0000]]+Table29[[#This Row],[271195734215.0000]]+Table29[[#This Row],[0]]</f>
        <v>-12652544993</v>
      </c>
      <c r="K73" s="25">
        <v>-0.03</v>
      </c>
      <c r="M73" s="71"/>
    </row>
    <row r="74" spans="1:15" ht="23.1" customHeight="1">
      <c r="A74" s="23" t="s">
        <v>97</v>
      </c>
      <c r="B74" s="24">
        <v>0</v>
      </c>
      <c r="C74" s="24">
        <f>VLOOKUP(Table29[[#This Row],[زامیاد (خزامیا)]],'درآمد ناشی از تغییر قیمت اوراق '!$A$116:$E$151,5,0)</f>
        <v>2652520</v>
      </c>
      <c r="D74" s="24">
        <v>-5280</v>
      </c>
      <c r="E74" s="24">
        <f>Table29[[#This Row],[109217388803.0000]]+Table29[[#This Row],[271195734215.0000]]+Table29[[#This Row],[0]]</f>
        <v>2647240</v>
      </c>
      <c r="F74" s="24">
        <v>0</v>
      </c>
      <c r="G74" s="24">
        <v>0</v>
      </c>
      <c r="H74" s="24">
        <v>2652520</v>
      </c>
      <c r="I74" s="24">
        <v>-5280</v>
      </c>
      <c r="J74" s="24">
        <f>Table29[[#This Row],[109217388803.0000]]+Table29[[#This Row],[271195734215.0000]]+Table29[[#This Row],[0]]</f>
        <v>2647240</v>
      </c>
      <c r="K74" s="24">
        <v>0</v>
      </c>
      <c r="M74" s="71"/>
    </row>
    <row r="75" spans="1:15" ht="23.1" customHeight="1">
      <c r="A75" s="23" t="s">
        <v>100</v>
      </c>
      <c r="B75" s="24">
        <v>0</v>
      </c>
      <c r="C75" s="24">
        <f>VLOOKUP(Table29[[#This Row],[زامیاد (خزامیا)]],'درآمد ناشی از تغییر قیمت اوراق '!$A$116:$E$151,5,0)</f>
        <v>-1035383000</v>
      </c>
      <c r="D75" s="24">
        <v>-2417674</v>
      </c>
      <c r="E75" s="24">
        <f>Table29[[#This Row],[109217388803.0000]]+Table29[[#This Row],[271195734215.0000]]+Table29[[#This Row],[0]]</f>
        <v>-1037800674</v>
      </c>
      <c r="F75" s="24">
        <v>0</v>
      </c>
      <c r="G75" s="24">
        <v>0</v>
      </c>
      <c r="H75" s="24">
        <v>-1035383000</v>
      </c>
      <c r="I75" s="24">
        <v>-2417674</v>
      </c>
      <c r="J75" s="24">
        <f>Table29[[#This Row],[109217388803.0000]]+Table29[[#This Row],[271195734215.0000]]+Table29[[#This Row],[0]]</f>
        <v>-1037800674</v>
      </c>
      <c r="K75" s="24">
        <v>0</v>
      </c>
      <c r="M75" s="71"/>
    </row>
    <row r="76" spans="1:15" ht="23.1" customHeight="1">
      <c r="A76" s="23" t="s">
        <v>78</v>
      </c>
      <c r="B76" s="24">
        <v>0</v>
      </c>
      <c r="C76" s="24">
        <f>VLOOKUP(Table29[[#This Row],[زامیاد (خزامیا)]],'درآمد ناشی از تغییر قیمت اوراق '!$A$116:$E$151,5,0)</f>
        <v>0</v>
      </c>
      <c r="D76" s="24">
        <v>-118065</v>
      </c>
      <c r="E76" s="24">
        <f>Table29[[#This Row],[109217388803.0000]]+Table29[[#This Row],[271195734215.0000]]+Table29[[#This Row],[0]]</f>
        <v>-118065</v>
      </c>
      <c r="F76" s="24">
        <v>0</v>
      </c>
      <c r="G76" s="24">
        <v>0</v>
      </c>
      <c r="H76" s="24">
        <v>0</v>
      </c>
      <c r="I76" s="24">
        <v>-118065</v>
      </c>
      <c r="J76" s="24">
        <f>Table29[[#This Row],[109217388803.0000]]+Table29[[#This Row],[271195734215.0000]]+Table29[[#This Row],[0]]</f>
        <v>-118065</v>
      </c>
      <c r="K76" s="24">
        <v>0</v>
      </c>
      <c r="M76" s="71"/>
    </row>
    <row r="77" spans="1:15" ht="23.1" customHeight="1">
      <c r="A77" s="23" t="s">
        <v>232</v>
      </c>
      <c r="B77" s="24"/>
      <c r="C77" s="24">
        <v>883906840929</v>
      </c>
      <c r="D77" s="24">
        <v>258796634561</v>
      </c>
      <c r="E77" s="24">
        <f>Table29[[#This Row],[109217388803.0000]]+Table29[[#This Row],[271195734215.0000]]+Table29[[#This Row],[0]]</f>
        <v>1142703475490</v>
      </c>
      <c r="F77" s="24"/>
      <c r="G77" s="24"/>
      <c r="H77" s="24">
        <v>883906840929</v>
      </c>
      <c r="I77" s="24">
        <v>258796634561</v>
      </c>
      <c r="J77" s="24">
        <f>Table29[[#This Row],[109217388803.0000]]+Table29[[#This Row],[271195734215.0000]]+Table29[[#This Row],[0]]</f>
        <v>1142703475490</v>
      </c>
      <c r="K77" s="24"/>
      <c r="L77" s="69"/>
      <c r="M77" s="69"/>
      <c r="N77" s="69"/>
      <c r="O77" s="69"/>
    </row>
    <row r="78" spans="1:15" ht="23.1" customHeight="1">
      <c r="A78" s="23" t="s">
        <v>233</v>
      </c>
      <c r="B78" s="24"/>
      <c r="C78" s="24">
        <v>628439126227</v>
      </c>
      <c r="D78" s="24">
        <v>114557700</v>
      </c>
      <c r="E78" s="24">
        <f>Table29[[#This Row],[109217388803.0000]]+Table29[[#This Row],[271195734215.0000]]+Table29[[#This Row],[0]]</f>
        <v>628553683927</v>
      </c>
      <c r="F78" s="24"/>
      <c r="G78" s="24"/>
      <c r="H78" s="24">
        <v>628439126227</v>
      </c>
      <c r="I78" s="24">
        <v>114557700</v>
      </c>
      <c r="J78" s="24">
        <f>Table29[[#This Row],[109217388803.0000]]+Table29[[#This Row],[271195734215.0000]]+Table29[[#This Row],[0]]</f>
        <v>628553683927</v>
      </c>
      <c r="K78" s="24"/>
      <c r="L78" s="69"/>
      <c r="M78" s="69"/>
      <c r="N78" s="69"/>
      <c r="O78" s="69"/>
    </row>
    <row r="79" spans="1:15" ht="23.1" customHeight="1">
      <c r="A79" s="23" t="s">
        <v>52</v>
      </c>
      <c r="B79" s="68">
        <v>0</v>
      </c>
      <c r="C79" s="68">
        <f>SUBTOTAL(109,C10:C78)</f>
        <v>24502025848010</v>
      </c>
      <c r="D79" s="68">
        <f>SUBTOTAL(109,D10:D78)</f>
        <v>2999645442762</v>
      </c>
      <c r="E79" s="68">
        <f>Table29[[#This Row],[109217388803.0000]]+Table29[[#This Row],[271195734215.0000]]+Table29[[#This Row],[0]]</f>
        <v>27501671290772</v>
      </c>
      <c r="F79" s="78">
        <v>71.08</v>
      </c>
      <c r="G79" s="68">
        <v>0</v>
      </c>
      <c r="H79" s="68">
        <v>22989679880854</v>
      </c>
      <c r="I79" s="68">
        <v>2740735371271</v>
      </c>
      <c r="J79" s="68">
        <f>Table29[[#This Row],[109217388803.0000]]+Table29[[#This Row],[271195734215.0000]]+Table29[[#This Row],[0]]</f>
        <v>27501671290772</v>
      </c>
      <c r="K79" s="75">
        <v>71.08</v>
      </c>
      <c r="L79" s="69"/>
      <c r="M79" s="69"/>
      <c r="N79" s="69"/>
      <c r="O79" s="69"/>
    </row>
    <row r="80" spans="1:15" ht="23.1" customHeight="1">
      <c r="A80" s="23" t="s">
        <v>53</v>
      </c>
      <c r="B80" s="76"/>
      <c r="C80" s="76"/>
      <c r="D80" s="76"/>
      <c r="E80" s="76"/>
      <c r="F80" s="77"/>
      <c r="G80" s="76"/>
      <c r="H80" s="76"/>
      <c r="I80" s="79"/>
      <c r="J80" s="76"/>
      <c r="K80" s="76"/>
    </row>
    <row r="81" spans="4:11">
      <c r="D81" s="69"/>
      <c r="E81" s="67"/>
      <c r="F81" s="93"/>
      <c r="G81" s="93"/>
      <c r="H81" s="94"/>
      <c r="I81" s="95"/>
      <c r="J81" s="94"/>
      <c r="K81" s="93"/>
    </row>
    <row r="82" spans="4:11">
      <c r="D82" s="69"/>
      <c r="E82" s="70"/>
      <c r="F82" s="93"/>
      <c r="G82" s="93"/>
      <c r="H82" s="94"/>
      <c r="I82" s="93"/>
      <c r="J82" s="94"/>
      <c r="K82" s="93"/>
    </row>
    <row r="83" spans="4:11">
      <c r="D83" s="69"/>
      <c r="E83" s="70"/>
      <c r="F83" s="93"/>
      <c r="G83" s="93"/>
      <c r="H83" s="94"/>
      <c r="I83" s="93"/>
      <c r="J83" s="94"/>
      <c r="K83" s="93"/>
    </row>
    <row r="84" spans="4:11">
      <c r="D84" s="69"/>
      <c r="E84" s="70"/>
      <c r="F84" s="93"/>
      <c r="G84" s="93"/>
      <c r="H84" s="94"/>
      <c r="I84" s="93"/>
      <c r="J84" s="92"/>
      <c r="K84" s="93"/>
    </row>
    <row r="85" spans="4:11">
      <c r="D85" s="69"/>
      <c r="F85" s="93"/>
      <c r="G85" s="93"/>
      <c r="H85" s="94"/>
      <c r="I85" s="93"/>
      <c r="J85" s="92"/>
      <c r="K85" s="93"/>
    </row>
    <row r="86" spans="4:11">
      <c r="D86" s="66"/>
      <c r="F86" s="93"/>
      <c r="G86" s="93"/>
      <c r="H86" s="92"/>
      <c r="I86" s="93"/>
      <c r="J86" s="93"/>
      <c r="K86" s="93"/>
    </row>
    <row r="87" spans="4:11">
      <c r="D87" s="66"/>
      <c r="F87" s="93"/>
      <c r="G87" s="93"/>
      <c r="H87" s="93"/>
      <c r="I87" s="93"/>
      <c r="J87" s="93"/>
      <c r="K87" s="93"/>
    </row>
    <row r="88" spans="4:11">
      <c r="D88" s="66"/>
      <c r="F88" s="93"/>
      <c r="G88" s="93"/>
      <c r="H88" s="93"/>
      <c r="I88" s="93"/>
      <c r="J88" s="93"/>
      <c r="K88" s="93"/>
    </row>
    <row r="89" spans="4:11">
      <c r="D89" s="66"/>
    </row>
    <row r="90" spans="4:11">
      <c r="D90" s="71"/>
    </row>
    <row r="91" spans="4:11">
      <c r="D91" s="71"/>
    </row>
  </sheetData>
  <mergeCells count="16">
    <mergeCell ref="G8:G9"/>
    <mergeCell ref="H8:H9"/>
    <mergeCell ref="I8:I9"/>
    <mergeCell ref="J8:K8"/>
    <mergeCell ref="A8:A9"/>
    <mergeCell ref="B8:B9"/>
    <mergeCell ref="C8:C9"/>
    <mergeCell ref="D8:D9"/>
    <mergeCell ref="E8:F8"/>
    <mergeCell ref="G7:K7"/>
    <mergeCell ref="B7:F7"/>
    <mergeCell ref="A4:K4"/>
    <mergeCell ref="A1:K1"/>
    <mergeCell ref="A2:K2"/>
    <mergeCell ref="A3:K3"/>
    <mergeCell ref="A5:K5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006C4-E058-41A7-8792-3AEF8DABE251}">
  <dimension ref="A1:K47"/>
  <sheetViews>
    <sheetView rightToLeft="1" zoomScale="85" zoomScaleNormal="85" zoomScaleSheetLayoutView="106" workbookViewId="0">
      <selection activeCell="H17" sqref="H17"/>
    </sheetView>
  </sheetViews>
  <sheetFormatPr defaultColWidth="9" defaultRowHeight="16.8"/>
  <cols>
    <col min="1" max="1" width="31.25" style="11" customWidth="1"/>
    <col min="2" max="2" width="15.625" style="11" customWidth="1"/>
    <col min="3" max="3" width="18.625" style="11" customWidth="1"/>
    <col min="4" max="4" width="16.875" style="11" customWidth="1"/>
    <col min="5" max="5" width="19.75" style="11" customWidth="1"/>
    <col min="6" max="6" width="16.375" style="11" bestFit="1" customWidth="1"/>
    <col min="7" max="7" width="15.625" style="11" customWidth="1"/>
    <col min="8" max="8" width="18.625" style="11" customWidth="1"/>
    <col min="9" max="9" width="16.875" style="11" customWidth="1"/>
    <col min="10" max="10" width="19.75" style="11" customWidth="1"/>
    <col min="11" max="11" width="16.375" style="11" bestFit="1" customWidth="1"/>
    <col min="12" max="12" width="9" style="11" customWidth="1"/>
    <col min="13" max="16384" width="9" style="11"/>
  </cols>
  <sheetData>
    <row r="1" spans="1:11" ht="18.600000000000001">
      <c r="A1" s="114" t="s">
        <v>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 ht="18.600000000000001">
      <c r="A2" s="114" t="s">
        <v>234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</row>
    <row r="3" spans="1:11" ht="18.600000000000001">
      <c r="A3" s="114" t="s">
        <v>249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</row>
    <row r="4" spans="1:11" ht="18.600000000000001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</row>
    <row r="5" spans="1:11" ht="18.600000000000001">
      <c r="A5" s="110" t="s">
        <v>235</v>
      </c>
      <c r="B5" s="110"/>
      <c r="C5" s="110"/>
      <c r="D5" s="110"/>
      <c r="E5" s="110"/>
      <c r="F5" s="110"/>
      <c r="G5" s="110"/>
      <c r="H5" s="110"/>
      <c r="I5" s="110"/>
      <c r="J5" s="110"/>
      <c r="K5" s="110"/>
    </row>
    <row r="6" spans="1:11" ht="18.600000000000001">
      <c r="A6" s="110" t="s">
        <v>255</v>
      </c>
      <c r="B6" s="110"/>
      <c r="C6" s="110"/>
      <c r="D6" s="110"/>
      <c r="E6" s="110"/>
      <c r="F6" s="110"/>
      <c r="G6" s="110"/>
      <c r="H6" s="110"/>
      <c r="I6" s="110"/>
      <c r="J6" s="110"/>
      <c r="K6" s="110"/>
    </row>
    <row r="7" spans="1:1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1" ht="19.5" customHeight="1">
      <c r="A8" s="58"/>
      <c r="B8" s="113" t="s">
        <v>250</v>
      </c>
      <c r="C8" s="113"/>
      <c r="D8" s="113"/>
      <c r="E8" s="113"/>
      <c r="F8" s="113"/>
      <c r="G8" s="113" t="s">
        <v>251</v>
      </c>
      <c r="H8" s="113"/>
      <c r="I8" s="113"/>
      <c r="J8" s="113"/>
      <c r="K8" s="113"/>
    </row>
    <row r="9" spans="1:11" ht="19.5" customHeight="1">
      <c r="A9" s="117" t="s">
        <v>108</v>
      </c>
      <c r="B9" s="115" t="s">
        <v>256</v>
      </c>
      <c r="C9" s="115" t="s">
        <v>253</v>
      </c>
      <c r="D9" s="115" t="s">
        <v>254</v>
      </c>
      <c r="E9" s="116" t="s">
        <v>52</v>
      </c>
      <c r="F9" s="116"/>
      <c r="G9" s="115" t="s">
        <v>256</v>
      </c>
      <c r="H9" s="115" t="s">
        <v>253</v>
      </c>
      <c r="I9" s="115" t="s">
        <v>254</v>
      </c>
      <c r="J9" s="116" t="s">
        <v>52</v>
      </c>
      <c r="K9" s="116"/>
    </row>
    <row r="10" spans="1:11" ht="18.600000000000001">
      <c r="A10" s="118"/>
      <c r="B10" s="113"/>
      <c r="C10" s="113"/>
      <c r="D10" s="113"/>
      <c r="E10" s="59" t="s">
        <v>221</v>
      </c>
      <c r="F10" s="59" t="s">
        <v>238</v>
      </c>
      <c r="G10" s="113"/>
      <c r="H10" s="113"/>
      <c r="I10" s="113"/>
      <c r="J10" s="59" t="s">
        <v>221</v>
      </c>
      <c r="K10" s="59" t="s">
        <v>238</v>
      </c>
    </row>
    <row r="11" spans="1:11" ht="23.1" customHeight="1">
      <c r="A11" s="23" t="s">
        <v>113</v>
      </c>
      <c r="B11" s="24">
        <v>0</v>
      </c>
      <c r="C11" s="24">
        <v>54445145005</v>
      </c>
      <c r="D11" s="24">
        <v>26454351857</v>
      </c>
      <c r="E11" s="24">
        <f>Table30[[#This Row],[26454351857.0000]]+Table30[[#This Row],[54445145005.0000]]+Table30[[#This Row],[0]]</f>
        <v>80899496862</v>
      </c>
      <c r="F11" s="25">
        <v>0.22</v>
      </c>
      <c r="G11" s="24">
        <v>0</v>
      </c>
      <c r="H11" s="24">
        <v>54445145005</v>
      </c>
      <c r="I11" s="24">
        <v>26454351857</v>
      </c>
      <c r="J11" s="24">
        <v>80899496862</v>
      </c>
      <c r="K11" s="25">
        <v>0.22</v>
      </c>
    </row>
    <row r="12" spans="1:11" ht="23.1" customHeight="1">
      <c r="A12" s="23" t="s">
        <v>114</v>
      </c>
      <c r="B12" s="24">
        <v>0</v>
      </c>
      <c r="C12" s="24">
        <v>4486659829781</v>
      </c>
      <c r="D12" s="24">
        <v>367623528726</v>
      </c>
      <c r="E12" s="24">
        <f>Table30[[#This Row],[26454351857.0000]]+Table30[[#This Row],[54445145005.0000]]+Table30[[#This Row],[0]]</f>
        <v>4854283358507</v>
      </c>
      <c r="F12" s="25">
        <v>13.41</v>
      </c>
      <c r="G12" s="24">
        <v>0</v>
      </c>
      <c r="H12" s="24">
        <v>4486659829781</v>
      </c>
      <c r="I12" s="24">
        <v>367623528726</v>
      </c>
      <c r="J12" s="24">
        <v>4854283358507</v>
      </c>
      <c r="K12" s="25">
        <v>13.41</v>
      </c>
    </row>
    <row r="13" spans="1:11" ht="23.1" customHeight="1">
      <c r="A13" s="23" t="s">
        <v>115</v>
      </c>
      <c r="B13" s="24">
        <v>0</v>
      </c>
      <c r="C13" s="24">
        <v>4118187950690</v>
      </c>
      <c r="D13" s="24">
        <v>122435660119</v>
      </c>
      <c r="E13" s="24">
        <f>Table30[[#This Row],[26454351857.0000]]+Table30[[#This Row],[54445145005.0000]]+Table30[[#This Row],[0]]</f>
        <v>4240623610809</v>
      </c>
      <c r="F13" s="25">
        <v>11.72</v>
      </c>
      <c r="G13" s="24">
        <v>0</v>
      </c>
      <c r="H13" s="24">
        <v>4118187950690</v>
      </c>
      <c r="I13" s="24">
        <v>122435660119</v>
      </c>
      <c r="J13" s="24">
        <v>4240623610809</v>
      </c>
      <c r="K13" s="25">
        <v>11.72</v>
      </c>
    </row>
    <row r="14" spans="1:11" ht="23.1" customHeight="1">
      <c r="A14" s="23" t="s">
        <v>116</v>
      </c>
      <c r="B14" s="24">
        <v>0</v>
      </c>
      <c r="C14" s="24">
        <v>241356326778</v>
      </c>
      <c r="D14" s="24">
        <v>156161855776</v>
      </c>
      <c r="E14" s="24">
        <f>Table30[[#This Row],[26454351857.0000]]+Table30[[#This Row],[54445145005.0000]]+Table30[[#This Row],[0]]</f>
        <v>397518182554</v>
      </c>
      <c r="F14" s="25">
        <v>1.1000000000000001</v>
      </c>
      <c r="G14" s="24">
        <v>0</v>
      </c>
      <c r="H14" s="24">
        <v>241356326778</v>
      </c>
      <c r="I14" s="24">
        <v>156161855776</v>
      </c>
      <c r="J14" s="24">
        <v>397518182554</v>
      </c>
      <c r="K14" s="25">
        <v>1.1000000000000001</v>
      </c>
    </row>
    <row r="15" spans="1:11" ht="23.1" customHeight="1">
      <c r="A15" s="23" t="s">
        <v>117</v>
      </c>
      <c r="B15" s="24">
        <v>0</v>
      </c>
      <c r="C15" s="24">
        <v>0</v>
      </c>
      <c r="D15" s="24">
        <v>2244445723</v>
      </c>
      <c r="E15" s="24">
        <f>Table30[[#This Row],[26454351857.0000]]+Table30[[#This Row],[54445145005.0000]]+Table30[[#This Row],[0]]</f>
        <v>2244445723</v>
      </c>
      <c r="F15" s="25">
        <v>0.01</v>
      </c>
      <c r="G15" s="24">
        <v>0</v>
      </c>
      <c r="H15" s="24">
        <v>0</v>
      </c>
      <c r="I15" s="24">
        <v>2244445723</v>
      </c>
      <c r="J15" s="24">
        <v>2244445723</v>
      </c>
      <c r="K15" s="25">
        <v>0.01</v>
      </c>
    </row>
    <row r="16" spans="1:11" ht="23.1" customHeight="1">
      <c r="A16" s="23" t="s">
        <v>118</v>
      </c>
      <c r="B16" s="24">
        <v>0</v>
      </c>
      <c r="C16" s="24">
        <v>0</v>
      </c>
      <c r="D16" s="24">
        <v>1564702033</v>
      </c>
      <c r="E16" s="24">
        <f>Table30[[#This Row],[26454351857.0000]]+Table30[[#This Row],[54445145005.0000]]+Table30[[#This Row],[0]]</f>
        <v>1564702033</v>
      </c>
      <c r="F16" s="24">
        <v>0</v>
      </c>
      <c r="G16" s="24">
        <v>0</v>
      </c>
      <c r="H16" s="24">
        <v>0</v>
      </c>
      <c r="I16" s="24">
        <v>1564702033</v>
      </c>
      <c r="J16" s="24">
        <v>1564702033</v>
      </c>
      <c r="K16" s="24">
        <v>0</v>
      </c>
    </row>
    <row r="17" spans="1:11" ht="23.1" customHeight="1">
      <c r="A17" s="23" t="s">
        <v>119</v>
      </c>
      <c r="B17" s="24">
        <v>0</v>
      </c>
      <c r="C17" s="24">
        <v>120798166083</v>
      </c>
      <c r="D17" s="24">
        <v>21982353173</v>
      </c>
      <c r="E17" s="24">
        <f>Table30[[#This Row],[26454351857.0000]]+Table30[[#This Row],[54445145005.0000]]+Table30[[#This Row],[0]]</f>
        <v>142780519256</v>
      </c>
      <c r="F17" s="25">
        <v>0.39</v>
      </c>
      <c r="G17" s="24">
        <v>0</v>
      </c>
      <c r="H17" s="24">
        <v>120798166083</v>
      </c>
      <c r="I17" s="24">
        <v>21982353173</v>
      </c>
      <c r="J17" s="24">
        <v>142780519256</v>
      </c>
      <c r="K17" s="25">
        <v>0.39</v>
      </c>
    </row>
    <row r="18" spans="1:11" ht="23.1" customHeight="1">
      <c r="A18" s="23" t="s">
        <v>120</v>
      </c>
      <c r="B18" s="24">
        <v>44000000000</v>
      </c>
      <c r="C18" s="24">
        <v>839690250</v>
      </c>
      <c r="D18" s="24">
        <v>-4438362736</v>
      </c>
      <c r="E18" s="24">
        <f>Table30[[#This Row],[26454351857.0000]]+Table30[[#This Row],[54445145005.0000]]+Table30[[#This Row],[0]]</f>
        <v>40401327514</v>
      </c>
      <c r="F18" s="25">
        <v>0.11</v>
      </c>
      <c r="G18" s="24">
        <v>44000000000</v>
      </c>
      <c r="H18" s="24">
        <v>839690250</v>
      </c>
      <c r="I18" s="24">
        <v>-4438362736</v>
      </c>
      <c r="J18" s="24">
        <v>40401327514</v>
      </c>
      <c r="K18" s="25">
        <v>0.11</v>
      </c>
    </row>
    <row r="19" spans="1:11" ht="23.1" customHeight="1">
      <c r="A19" s="23" t="s">
        <v>121</v>
      </c>
      <c r="B19" s="24">
        <v>0</v>
      </c>
      <c r="C19" s="24">
        <v>6701866817</v>
      </c>
      <c r="D19" s="24">
        <v>29573304704</v>
      </c>
      <c r="E19" s="24">
        <f>Table30[[#This Row],[26454351857.0000]]+Table30[[#This Row],[54445145005.0000]]+Table30[[#This Row],[0]]</f>
        <v>36275171521</v>
      </c>
      <c r="F19" s="25">
        <v>0.1</v>
      </c>
      <c r="G19" s="24">
        <v>0</v>
      </c>
      <c r="H19" s="24">
        <v>6701866817</v>
      </c>
      <c r="I19" s="24">
        <v>29573304704</v>
      </c>
      <c r="J19" s="24">
        <v>36275171521</v>
      </c>
      <c r="K19" s="25">
        <v>0.1</v>
      </c>
    </row>
    <row r="20" spans="1:11" ht="23.1" customHeight="1">
      <c r="A20" s="23" t="s">
        <v>122</v>
      </c>
      <c r="B20" s="24">
        <v>0</v>
      </c>
      <c r="C20" s="24">
        <v>99158371065</v>
      </c>
      <c r="D20" s="24">
        <v>34880844976</v>
      </c>
      <c r="E20" s="24">
        <f>Table30[[#This Row],[26454351857.0000]]+Table30[[#This Row],[54445145005.0000]]+Table30[[#This Row],[0]]</f>
        <v>134039216041</v>
      </c>
      <c r="F20" s="25">
        <v>0.37</v>
      </c>
      <c r="G20" s="24">
        <v>0</v>
      </c>
      <c r="H20" s="24">
        <v>99158371065</v>
      </c>
      <c r="I20" s="24">
        <v>34880844976</v>
      </c>
      <c r="J20" s="24">
        <v>134039216041</v>
      </c>
      <c r="K20" s="25">
        <v>0.37</v>
      </c>
    </row>
    <row r="21" spans="1:11" ht="23.1" customHeight="1">
      <c r="A21" s="23" t="s">
        <v>123</v>
      </c>
      <c r="B21" s="24">
        <v>0</v>
      </c>
      <c r="C21" s="24">
        <v>116347381076</v>
      </c>
      <c r="D21" s="24">
        <v>0</v>
      </c>
      <c r="E21" s="24">
        <f>Table30[[#This Row],[26454351857.0000]]+Table30[[#This Row],[54445145005.0000]]+Table30[[#This Row],[0]]</f>
        <v>116347381076</v>
      </c>
      <c r="F21" s="25">
        <v>0.32</v>
      </c>
      <c r="G21" s="24">
        <v>0</v>
      </c>
      <c r="H21" s="24">
        <v>116347381076</v>
      </c>
      <c r="I21" s="24">
        <v>0</v>
      </c>
      <c r="J21" s="24">
        <v>116347381076</v>
      </c>
      <c r="K21" s="25">
        <v>0.32</v>
      </c>
    </row>
    <row r="22" spans="1:11" ht="23.1" customHeight="1">
      <c r="A22" s="23" t="s">
        <v>124</v>
      </c>
      <c r="B22" s="24">
        <v>0</v>
      </c>
      <c r="C22" s="24">
        <v>11090954961</v>
      </c>
      <c r="D22" s="24">
        <v>11561139726</v>
      </c>
      <c r="E22" s="24">
        <f>Table30[[#This Row],[26454351857.0000]]+Table30[[#This Row],[54445145005.0000]]+Table30[[#This Row],[0]]</f>
        <v>22652094687</v>
      </c>
      <c r="F22" s="25">
        <v>0.06</v>
      </c>
      <c r="G22" s="24">
        <v>0</v>
      </c>
      <c r="H22" s="24">
        <v>11090954961</v>
      </c>
      <c r="I22" s="24">
        <v>11561139726</v>
      </c>
      <c r="J22" s="24">
        <v>22652094687</v>
      </c>
      <c r="K22" s="25">
        <v>0.06</v>
      </c>
    </row>
    <row r="23" spans="1:11" ht="23.1" customHeight="1">
      <c r="A23" s="23" t="s">
        <v>125</v>
      </c>
      <c r="B23" s="24">
        <v>0</v>
      </c>
      <c r="C23" s="24">
        <v>167382422</v>
      </c>
      <c r="D23" s="24">
        <v>2499683041</v>
      </c>
      <c r="E23" s="24">
        <f>Table30[[#This Row],[26454351857.0000]]+Table30[[#This Row],[54445145005.0000]]+Table30[[#This Row],[0]]</f>
        <v>2667065463</v>
      </c>
      <c r="F23" s="25">
        <v>0.01</v>
      </c>
      <c r="G23" s="24">
        <v>0</v>
      </c>
      <c r="H23" s="24">
        <v>167382422</v>
      </c>
      <c r="I23" s="24">
        <v>2499683041</v>
      </c>
      <c r="J23" s="24">
        <v>2667065463</v>
      </c>
      <c r="K23" s="25">
        <v>0.01</v>
      </c>
    </row>
    <row r="24" spans="1:11" ht="23.1" customHeight="1">
      <c r="A24" s="23" t="s">
        <v>126</v>
      </c>
      <c r="B24" s="24">
        <v>0</v>
      </c>
      <c r="C24" s="24">
        <v>1750980838</v>
      </c>
      <c r="D24" s="24">
        <v>33605427693</v>
      </c>
      <c r="E24" s="24">
        <f>Table30[[#This Row],[26454351857.0000]]+Table30[[#This Row],[54445145005.0000]]+Table30[[#This Row],[0]]</f>
        <v>35356408531</v>
      </c>
      <c r="F24" s="25">
        <v>0.1</v>
      </c>
      <c r="G24" s="24">
        <v>0</v>
      </c>
      <c r="H24" s="24">
        <v>1750980838</v>
      </c>
      <c r="I24" s="24">
        <v>33605427693</v>
      </c>
      <c r="J24" s="24">
        <v>35356408531</v>
      </c>
      <c r="K24" s="25">
        <v>0.1</v>
      </c>
    </row>
    <row r="25" spans="1:11" ht="23.1" customHeight="1">
      <c r="A25" s="23" t="s">
        <v>127</v>
      </c>
      <c r="B25" s="24">
        <v>0</v>
      </c>
      <c r="C25" s="24">
        <v>-73531548</v>
      </c>
      <c r="D25" s="24">
        <v>0</v>
      </c>
      <c r="E25" s="24">
        <f>Table30[[#This Row],[26454351857.0000]]+Table30[[#This Row],[54445145005.0000]]+Table30[[#This Row],[0]]</f>
        <v>-73531548</v>
      </c>
      <c r="F25" s="24">
        <v>0</v>
      </c>
      <c r="G25" s="24">
        <v>0</v>
      </c>
      <c r="H25" s="24">
        <v>-73531548</v>
      </c>
      <c r="I25" s="24">
        <v>0</v>
      </c>
      <c r="J25" s="24">
        <v>-73531548</v>
      </c>
      <c r="K25" s="24">
        <v>0</v>
      </c>
    </row>
    <row r="26" spans="1:11" ht="23.1" customHeight="1">
      <c r="A26" s="23" t="s">
        <v>128</v>
      </c>
      <c r="B26" s="24">
        <v>0</v>
      </c>
      <c r="C26" s="24">
        <v>88443374478</v>
      </c>
      <c r="D26" s="24">
        <v>0</v>
      </c>
      <c r="E26" s="24">
        <f>Table30[[#This Row],[26454351857.0000]]+Table30[[#This Row],[54445145005.0000]]+Table30[[#This Row],[0]]</f>
        <v>88443374478</v>
      </c>
      <c r="F26" s="25">
        <v>0.24</v>
      </c>
      <c r="G26" s="24">
        <v>0</v>
      </c>
      <c r="H26" s="24">
        <v>88443374478</v>
      </c>
      <c r="I26" s="24">
        <v>0</v>
      </c>
      <c r="J26" s="24">
        <v>88443374478</v>
      </c>
      <c r="K26" s="25">
        <v>0.24</v>
      </c>
    </row>
    <row r="27" spans="1:11" ht="23.1" customHeight="1">
      <c r="A27" s="23" t="s">
        <v>129</v>
      </c>
      <c r="B27" s="24">
        <v>0</v>
      </c>
      <c r="C27" s="24">
        <v>64936046000</v>
      </c>
      <c r="D27" s="24">
        <v>0</v>
      </c>
      <c r="E27" s="24">
        <f>Table30[[#This Row],[26454351857.0000]]+Table30[[#This Row],[54445145005.0000]]+Table30[[#This Row],[0]]</f>
        <v>64936046000</v>
      </c>
      <c r="F27" s="25">
        <v>0.18</v>
      </c>
      <c r="G27" s="24">
        <v>0</v>
      </c>
      <c r="H27" s="24">
        <v>64936046000</v>
      </c>
      <c r="I27" s="24">
        <v>0</v>
      </c>
      <c r="J27" s="24">
        <v>64936046000</v>
      </c>
      <c r="K27" s="25">
        <v>0.18</v>
      </c>
    </row>
    <row r="28" spans="1:11" ht="23.1" customHeight="1">
      <c r="A28" s="23" t="s">
        <v>130</v>
      </c>
      <c r="B28" s="24">
        <v>0</v>
      </c>
      <c r="C28" s="24">
        <v>32208118875</v>
      </c>
      <c r="D28" s="24">
        <v>0</v>
      </c>
      <c r="E28" s="24">
        <f>Table30[[#This Row],[26454351857.0000]]+Table30[[#This Row],[54445145005.0000]]+Table30[[#This Row],[0]]</f>
        <v>32208118875</v>
      </c>
      <c r="F28" s="25">
        <v>0.09</v>
      </c>
      <c r="G28" s="24">
        <v>0</v>
      </c>
      <c r="H28" s="24">
        <v>32208118875</v>
      </c>
      <c r="I28" s="24">
        <v>0</v>
      </c>
      <c r="J28" s="24">
        <v>32208118875</v>
      </c>
      <c r="K28" s="25">
        <v>0.09</v>
      </c>
    </row>
    <row r="29" spans="1:11" ht="23.1" customHeight="1">
      <c r="A29" s="23" t="s">
        <v>131</v>
      </c>
      <c r="B29" s="24">
        <v>0</v>
      </c>
      <c r="C29" s="24">
        <v>19174240291</v>
      </c>
      <c r="D29" s="24">
        <v>5760263553</v>
      </c>
      <c r="E29" s="24">
        <f>Table30[[#This Row],[26454351857.0000]]+Table30[[#This Row],[54445145005.0000]]+Table30[[#This Row],[0]]</f>
        <v>24934503844</v>
      </c>
      <c r="F29" s="25">
        <v>7.0000000000000007E-2</v>
      </c>
      <c r="G29" s="24">
        <v>0</v>
      </c>
      <c r="H29" s="24">
        <v>19174240291</v>
      </c>
      <c r="I29" s="24">
        <v>5760263553</v>
      </c>
      <c r="J29" s="24">
        <v>24934503844</v>
      </c>
      <c r="K29" s="25">
        <v>7.0000000000000007E-2</v>
      </c>
    </row>
    <row r="30" spans="1:11" ht="23.1" customHeight="1">
      <c r="A30" s="23" t="s">
        <v>132</v>
      </c>
      <c r="B30" s="24">
        <v>0</v>
      </c>
      <c r="C30" s="24">
        <v>187028428</v>
      </c>
      <c r="D30" s="24">
        <v>27968602212</v>
      </c>
      <c r="E30" s="24">
        <f>Table30[[#This Row],[26454351857.0000]]+Table30[[#This Row],[54445145005.0000]]+Table30[[#This Row],[0]]</f>
        <v>28155630640</v>
      </c>
      <c r="F30" s="25">
        <v>0.08</v>
      </c>
      <c r="G30" s="24">
        <v>0</v>
      </c>
      <c r="H30" s="24">
        <v>187028428</v>
      </c>
      <c r="I30" s="24">
        <v>27968602212</v>
      </c>
      <c r="J30" s="24">
        <v>28155630640</v>
      </c>
      <c r="K30" s="25">
        <v>0.08</v>
      </c>
    </row>
    <row r="31" spans="1:11" ht="23.1" customHeight="1">
      <c r="A31" s="23" t="s">
        <v>133</v>
      </c>
      <c r="B31" s="24">
        <v>0</v>
      </c>
      <c r="C31" s="24">
        <v>23210429132</v>
      </c>
      <c r="D31" s="24">
        <v>42755843916</v>
      </c>
      <c r="E31" s="24">
        <f>Table30[[#This Row],[26454351857.0000]]+Table30[[#This Row],[54445145005.0000]]+Table30[[#This Row],[0]]</f>
        <v>65966273048</v>
      </c>
      <c r="F31" s="25">
        <v>0.18</v>
      </c>
      <c r="G31" s="24">
        <v>0</v>
      </c>
      <c r="H31" s="24">
        <v>23210429132</v>
      </c>
      <c r="I31" s="24">
        <v>42755843916</v>
      </c>
      <c r="J31" s="24">
        <v>65966273048</v>
      </c>
      <c r="K31" s="25">
        <v>0.18</v>
      </c>
    </row>
    <row r="32" spans="1:11" ht="23.1" customHeight="1">
      <c r="A32" s="23" t="s">
        <v>134</v>
      </c>
      <c r="B32" s="24">
        <v>0</v>
      </c>
      <c r="C32" s="24">
        <v>1724928</v>
      </c>
      <c r="D32" s="24">
        <v>10179205705</v>
      </c>
      <c r="E32" s="24">
        <f>Table30[[#This Row],[26454351857.0000]]+Table30[[#This Row],[54445145005.0000]]+Table30[[#This Row],[0]]</f>
        <v>10180930633</v>
      </c>
      <c r="F32" s="25">
        <v>0.03</v>
      </c>
      <c r="G32" s="68">
        <v>0</v>
      </c>
      <c r="H32" s="68">
        <v>1724928</v>
      </c>
      <c r="I32" s="68">
        <v>10179205705</v>
      </c>
      <c r="J32" s="24">
        <v>10180930633</v>
      </c>
      <c r="K32" s="25">
        <v>0.03</v>
      </c>
    </row>
    <row r="33" spans="1:11" ht="23.1" customHeight="1">
      <c r="A33" s="23" t="s">
        <v>135</v>
      </c>
      <c r="B33" s="24">
        <v>0</v>
      </c>
      <c r="C33" s="24">
        <v>417512814</v>
      </c>
      <c r="D33" s="24">
        <v>14943037</v>
      </c>
      <c r="E33" s="24">
        <f>Table30[[#This Row],[26454351857.0000]]+Table30[[#This Row],[54445145005.0000]]+Table30[[#This Row],[0]]</f>
        <v>432455851</v>
      </c>
      <c r="F33" s="24">
        <v>0</v>
      </c>
      <c r="G33" s="68">
        <v>0</v>
      </c>
      <c r="H33" s="68">
        <v>417512814</v>
      </c>
      <c r="I33" s="68">
        <v>14943037</v>
      </c>
      <c r="J33" s="24">
        <v>432455851</v>
      </c>
      <c r="K33" s="24">
        <v>0</v>
      </c>
    </row>
    <row r="34" spans="1:11" ht="23.1" customHeight="1">
      <c r="A34" s="23" t="s">
        <v>52</v>
      </c>
      <c r="B34" s="68">
        <v>44000000000</v>
      </c>
      <c r="C34" s="68">
        <v>9486008989164</v>
      </c>
      <c r="D34" s="68">
        <f>SUBTOTAL(109,D11:D33)</f>
        <v>892827793234</v>
      </c>
      <c r="E34" s="24">
        <f>Table30[[#This Row],[26454351857.0000]]+Table30[[#This Row],[54445145005.0000]]+Table30[[#This Row],[0]]</f>
        <v>10422836782398</v>
      </c>
      <c r="F34" s="74">
        <v>28.79</v>
      </c>
      <c r="G34" s="68">
        <v>44000000000</v>
      </c>
      <c r="H34" s="68">
        <v>9486008989164</v>
      </c>
      <c r="I34" s="68">
        <v>892827793234</v>
      </c>
      <c r="J34" s="24">
        <v>10422836782398</v>
      </c>
      <c r="K34" s="25">
        <v>28.79</v>
      </c>
    </row>
    <row r="35" spans="1:11" ht="23.1" customHeight="1">
      <c r="A35" s="23" t="s">
        <v>53</v>
      </c>
      <c r="B35" s="47"/>
      <c r="C35" s="47"/>
      <c r="D35" s="47"/>
      <c r="E35" s="47"/>
      <c r="F35" s="73"/>
      <c r="G35" s="76"/>
      <c r="H35" s="76">
        <f>H34-'[1]ریز سودوزیان'!$D$221</f>
        <v>0</v>
      </c>
      <c r="I35" s="76"/>
      <c r="J35" s="47"/>
      <c r="K35" s="47"/>
    </row>
    <row r="36" spans="1:11">
      <c r="D36" s="66"/>
      <c r="E36" s="67"/>
      <c r="G36" s="89"/>
      <c r="H36" s="89"/>
      <c r="I36" s="89"/>
      <c r="J36" s="69"/>
    </row>
    <row r="37" spans="1:11">
      <c r="E37" s="66"/>
      <c r="J37" s="91"/>
    </row>
    <row r="38" spans="1:11">
      <c r="D38" s="66"/>
      <c r="E38" s="66"/>
      <c r="J38" s="90"/>
    </row>
    <row r="39" spans="1:11">
      <c r="D39" s="67"/>
      <c r="E39" s="66"/>
      <c r="J39" s="69"/>
    </row>
    <row r="40" spans="1:11">
      <c r="D40" s="66"/>
      <c r="E40" s="66"/>
      <c r="J40" s="69"/>
    </row>
    <row r="41" spans="1:11">
      <c r="D41" s="66"/>
      <c r="E41" s="66"/>
      <c r="J41" s="69"/>
    </row>
    <row r="42" spans="1:11">
      <c r="D42" s="66"/>
      <c r="E42" s="66"/>
      <c r="J42" s="71"/>
    </row>
    <row r="44" spans="1:11">
      <c r="D44" s="66"/>
    </row>
    <row r="45" spans="1:11">
      <c r="D45" s="66"/>
    </row>
    <row r="46" spans="1:11">
      <c r="D46" s="66"/>
    </row>
    <row r="47" spans="1:11">
      <c r="D47" s="66"/>
    </row>
  </sheetData>
  <mergeCells count="16">
    <mergeCell ref="E9:F9"/>
    <mergeCell ref="J9:K9"/>
    <mergeCell ref="A1:K1"/>
    <mergeCell ref="A2:K2"/>
    <mergeCell ref="A3:K3"/>
    <mergeCell ref="A6:K6"/>
    <mergeCell ref="B8:F8"/>
    <mergeCell ref="G8:K8"/>
    <mergeCell ref="A5:K5"/>
    <mergeCell ref="A9:A10"/>
    <mergeCell ref="B9:B10"/>
    <mergeCell ref="C9:C10"/>
    <mergeCell ref="D9:D10"/>
    <mergeCell ref="G9:G10"/>
    <mergeCell ref="H9:H10"/>
    <mergeCell ref="I9:I10"/>
  </mergeCells>
  <pageMargins left="0.7" right="0.7" top="0.75" bottom="0.75" header="0.3" footer="0.3"/>
  <pageSetup paperSize="9" orientation="landscape" horizontalDpi="4294967295" verticalDpi="4294967295" r:id="rId1"/>
  <headerFooter differentOddEven="1" differentFirst="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45"/>
  <sheetViews>
    <sheetView rightToLeft="1" zoomScaleNormal="100" zoomScaleSheetLayoutView="106" workbookViewId="0">
      <pane ySplit="9" topLeftCell="A10" activePane="bottomLeft" state="frozen"/>
      <selection activeCell="A13" sqref="A13:XFD13"/>
      <selection pane="bottomLeft" activeCell="G14" sqref="G14"/>
    </sheetView>
  </sheetViews>
  <sheetFormatPr defaultColWidth="9" defaultRowHeight="16.8"/>
  <cols>
    <col min="1" max="1" width="41.875" style="11" customWidth="1"/>
    <col min="2" max="2" width="15.625" style="11" customWidth="1"/>
    <col min="3" max="3" width="16.375" style="11" customWidth="1"/>
    <col min="4" max="4" width="13" style="11" customWidth="1"/>
    <col min="5" max="5" width="14.625" style="11" customWidth="1"/>
    <col min="6" max="6" width="15.625" style="11" customWidth="1"/>
    <col min="7" max="7" width="16.375" style="11" customWidth="1"/>
    <col min="8" max="8" width="13" style="11" customWidth="1"/>
    <col min="9" max="9" width="14.625" style="11" customWidth="1"/>
    <col min="10" max="10" width="9" style="6" customWidth="1"/>
    <col min="11" max="12" width="9" style="6"/>
    <col min="13" max="13" width="13.375" style="6" bestFit="1" customWidth="1"/>
    <col min="14" max="16384" width="9" style="6"/>
  </cols>
  <sheetData>
    <row r="1" spans="1:13" ht="18.600000000000001">
      <c r="A1" s="114" t="s">
        <v>0</v>
      </c>
      <c r="B1" s="114"/>
      <c r="C1" s="114"/>
      <c r="D1" s="114"/>
      <c r="E1" s="114"/>
      <c r="F1" s="114"/>
      <c r="G1" s="114"/>
      <c r="H1" s="114"/>
      <c r="I1" s="114"/>
    </row>
    <row r="2" spans="1:13" ht="18.600000000000001">
      <c r="A2" s="114" t="s">
        <v>234</v>
      </c>
      <c r="B2" s="114"/>
      <c r="C2" s="114"/>
      <c r="D2" s="114"/>
      <c r="E2" s="114"/>
      <c r="F2" s="114"/>
      <c r="G2" s="114"/>
      <c r="H2" s="114"/>
      <c r="I2" s="114"/>
    </row>
    <row r="3" spans="1:13" ht="18.600000000000001">
      <c r="A3" s="114" t="s">
        <v>249</v>
      </c>
      <c r="B3" s="114"/>
      <c r="C3" s="114"/>
      <c r="D3" s="114"/>
      <c r="E3" s="114"/>
      <c r="F3" s="114"/>
      <c r="G3" s="114"/>
      <c r="H3" s="114"/>
      <c r="I3" s="114"/>
    </row>
    <row r="4" spans="1:13" ht="18.600000000000001">
      <c r="A4" s="53"/>
      <c r="B4" s="53"/>
      <c r="C4" s="53"/>
      <c r="D4" s="53"/>
      <c r="E4" s="53"/>
      <c r="F4" s="53"/>
      <c r="G4" s="53"/>
      <c r="H4" s="53"/>
      <c r="I4" s="53"/>
    </row>
    <row r="5" spans="1:13" ht="18.600000000000001">
      <c r="A5" s="110" t="s">
        <v>235</v>
      </c>
      <c r="B5" s="110"/>
      <c r="C5" s="110"/>
      <c r="D5" s="110"/>
      <c r="E5" s="110"/>
      <c r="F5" s="110"/>
      <c r="G5" s="110"/>
      <c r="H5" s="110"/>
      <c r="I5" s="110"/>
    </row>
    <row r="6" spans="1:13" ht="18.600000000000001">
      <c r="A6" s="110" t="s">
        <v>257</v>
      </c>
      <c r="B6" s="110"/>
      <c r="C6" s="110"/>
      <c r="D6" s="110"/>
      <c r="E6" s="110"/>
      <c r="F6" s="110"/>
      <c r="G6" s="110"/>
      <c r="H6" s="110"/>
      <c r="I6" s="110"/>
    </row>
    <row r="7" spans="1:13" ht="18.600000000000001">
      <c r="A7" s="19"/>
      <c r="B7" s="19"/>
      <c r="C7" s="19"/>
      <c r="D7" s="19"/>
      <c r="E7" s="19"/>
      <c r="F7" s="19"/>
      <c r="G7" s="19"/>
      <c r="H7" s="19"/>
      <c r="I7" s="19"/>
    </row>
    <row r="8" spans="1:13" ht="19.5" customHeight="1">
      <c r="A8" s="54"/>
      <c r="B8" s="113" t="s">
        <v>250</v>
      </c>
      <c r="C8" s="113"/>
      <c r="D8" s="113"/>
      <c r="E8" s="113"/>
      <c r="F8" s="113" t="s">
        <v>251</v>
      </c>
      <c r="G8" s="113"/>
      <c r="H8" s="113"/>
      <c r="I8" s="113"/>
    </row>
    <row r="9" spans="1:13" ht="20.25" customHeight="1">
      <c r="A9" s="55" t="s">
        <v>138</v>
      </c>
      <c r="B9" s="57" t="s">
        <v>258</v>
      </c>
      <c r="C9" s="57" t="s">
        <v>253</v>
      </c>
      <c r="D9" s="57" t="s">
        <v>254</v>
      </c>
      <c r="E9" s="57" t="s">
        <v>52</v>
      </c>
      <c r="F9" s="57" t="s">
        <v>258</v>
      </c>
      <c r="G9" s="57" t="s">
        <v>253</v>
      </c>
      <c r="H9" s="57" t="s">
        <v>254</v>
      </c>
      <c r="I9" s="57" t="s">
        <v>52</v>
      </c>
    </row>
    <row r="10" spans="1:13" ht="23.1" customHeight="1">
      <c r="A10" s="23" t="s">
        <v>147</v>
      </c>
      <c r="B10" s="24">
        <v>80705971</v>
      </c>
      <c r="C10" s="24">
        <v>0</v>
      </c>
      <c r="D10" s="24">
        <v>0</v>
      </c>
      <c r="E10" s="24">
        <v>80705971</v>
      </c>
      <c r="F10" s="24">
        <v>80705971</v>
      </c>
      <c r="G10" s="24">
        <v>0</v>
      </c>
      <c r="H10" s="24">
        <v>0</v>
      </c>
      <c r="I10" s="24">
        <v>80705971</v>
      </c>
      <c r="K10" s="23"/>
      <c r="L10" s="24"/>
      <c r="M10" s="24"/>
    </row>
    <row r="11" spans="1:13" ht="23.1" customHeight="1">
      <c r="A11" s="23" t="s">
        <v>151</v>
      </c>
      <c r="B11" s="24">
        <v>3800931030</v>
      </c>
      <c r="C11" s="24">
        <v>-4244240940</v>
      </c>
      <c r="D11" s="24">
        <v>0</v>
      </c>
      <c r="E11" s="24">
        <v>-443309910</v>
      </c>
      <c r="F11" s="24">
        <v>3800931030</v>
      </c>
      <c r="G11" s="24">
        <v>-4244240940</v>
      </c>
      <c r="H11" s="24">
        <v>0</v>
      </c>
      <c r="I11" s="24">
        <v>-443309910</v>
      </c>
      <c r="K11" s="23"/>
      <c r="L11" s="24"/>
      <c r="M11" s="24"/>
    </row>
    <row r="12" spans="1:13" ht="23.1" customHeight="1">
      <c r="A12" s="23" t="s">
        <v>154</v>
      </c>
      <c r="B12" s="24">
        <v>150381966</v>
      </c>
      <c r="C12" s="24">
        <v>91533591</v>
      </c>
      <c r="D12" s="24">
        <v>0</v>
      </c>
      <c r="E12" s="24">
        <v>241915557</v>
      </c>
      <c r="F12" s="24">
        <v>150381966</v>
      </c>
      <c r="G12" s="24">
        <v>91533591</v>
      </c>
      <c r="H12" s="24">
        <v>0</v>
      </c>
      <c r="I12" s="24">
        <v>241915557</v>
      </c>
      <c r="K12" s="23"/>
      <c r="L12" s="24"/>
      <c r="M12" s="24"/>
    </row>
    <row r="13" spans="1:13" ht="23.1" customHeight="1">
      <c r="A13" s="23" t="s">
        <v>157</v>
      </c>
      <c r="B13" s="24">
        <v>90909863</v>
      </c>
      <c r="C13" s="24">
        <v>0</v>
      </c>
      <c r="D13" s="24">
        <v>0</v>
      </c>
      <c r="E13" s="24">
        <v>90909863</v>
      </c>
      <c r="F13" s="24">
        <v>90909863</v>
      </c>
      <c r="G13" s="24">
        <v>0</v>
      </c>
      <c r="H13" s="24">
        <v>0</v>
      </c>
      <c r="I13" s="24">
        <v>90909863</v>
      </c>
      <c r="K13" s="23"/>
      <c r="L13" s="24"/>
      <c r="M13" s="24"/>
    </row>
    <row r="14" spans="1:13" ht="23.1" customHeight="1">
      <c r="A14" s="23" t="s">
        <v>160</v>
      </c>
      <c r="B14" s="24">
        <v>2024895023</v>
      </c>
      <c r="C14" s="24">
        <v>1141041450</v>
      </c>
      <c r="D14" s="24">
        <v>0</v>
      </c>
      <c r="E14" s="24">
        <v>3165936473</v>
      </c>
      <c r="F14" s="24">
        <v>2024895023</v>
      </c>
      <c r="G14" s="24">
        <v>1141041450</v>
      </c>
      <c r="H14" s="24">
        <v>0</v>
      </c>
      <c r="I14" s="24">
        <v>3165936473</v>
      </c>
      <c r="K14" s="23"/>
      <c r="L14" s="24"/>
      <c r="M14" s="24"/>
    </row>
    <row r="15" spans="1:13" ht="23.1" customHeight="1">
      <c r="A15" s="23" t="s">
        <v>163</v>
      </c>
      <c r="B15" s="24">
        <v>1632083619</v>
      </c>
      <c r="C15" s="24">
        <v>1</v>
      </c>
      <c r="D15" s="24">
        <v>0</v>
      </c>
      <c r="E15" s="24">
        <v>1632083620</v>
      </c>
      <c r="F15" s="24">
        <v>1632083619</v>
      </c>
      <c r="G15" s="24">
        <v>1</v>
      </c>
      <c r="H15" s="24">
        <v>0</v>
      </c>
      <c r="I15" s="24">
        <v>1632083620</v>
      </c>
      <c r="K15" s="23"/>
      <c r="L15" s="24"/>
      <c r="M15" s="24"/>
    </row>
    <row r="16" spans="1:13" ht="23.1" customHeight="1">
      <c r="A16" s="23" t="s">
        <v>166</v>
      </c>
      <c r="B16" s="24">
        <v>47295184</v>
      </c>
      <c r="C16" s="24">
        <v>0</v>
      </c>
      <c r="D16" s="24">
        <v>0</v>
      </c>
      <c r="E16" s="24">
        <v>47295184</v>
      </c>
      <c r="F16" s="24">
        <v>47295184</v>
      </c>
      <c r="G16" s="24">
        <v>0</v>
      </c>
      <c r="H16" s="24">
        <v>0</v>
      </c>
      <c r="I16" s="24">
        <v>47295184</v>
      </c>
      <c r="K16" s="23"/>
      <c r="L16" s="24"/>
      <c r="M16" s="24"/>
    </row>
    <row r="17" spans="1:13" ht="23.1" customHeight="1">
      <c r="A17" s="23" t="s">
        <v>169</v>
      </c>
      <c r="B17" s="24">
        <v>385080119</v>
      </c>
      <c r="C17" s="24">
        <v>37592129</v>
      </c>
      <c r="D17" s="24">
        <v>0</v>
      </c>
      <c r="E17" s="24">
        <v>422672248</v>
      </c>
      <c r="F17" s="24">
        <v>385080119</v>
      </c>
      <c r="G17" s="24">
        <v>37592129</v>
      </c>
      <c r="H17" s="24">
        <v>0</v>
      </c>
      <c r="I17" s="24">
        <v>422672248</v>
      </c>
      <c r="K17" s="23"/>
      <c r="L17" s="24"/>
      <c r="M17" s="24"/>
    </row>
    <row r="18" spans="1:13" ht="23.1" customHeight="1">
      <c r="A18" s="23" t="s">
        <v>172</v>
      </c>
      <c r="B18" s="24">
        <v>286859626</v>
      </c>
      <c r="C18" s="24">
        <v>1</v>
      </c>
      <c r="D18" s="24">
        <v>0</v>
      </c>
      <c r="E18" s="24">
        <v>286859627</v>
      </c>
      <c r="F18" s="24">
        <v>286859626</v>
      </c>
      <c r="G18" s="24">
        <v>1</v>
      </c>
      <c r="H18" s="24">
        <v>0</v>
      </c>
      <c r="I18" s="24">
        <v>286859627</v>
      </c>
      <c r="K18" s="23"/>
      <c r="L18" s="24"/>
      <c r="M18" s="24"/>
    </row>
    <row r="19" spans="1:13" ht="23.1" customHeight="1">
      <c r="A19" s="23" t="s">
        <v>175</v>
      </c>
      <c r="B19" s="24">
        <v>93927169</v>
      </c>
      <c r="C19" s="24">
        <v>0</v>
      </c>
      <c r="D19" s="24">
        <v>0</v>
      </c>
      <c r="E19" s="24">
        <v>93927169</v>
      </c>
      <c r="F19" s="24">
        <v>93927169</v>
      </c>
      <c r="G19" s="24">
        <v>0</v>
      </c>
      <c r="H19" s="24">
        <v>0</v>
      </c>
      <c r="I19" s="24">
        <v>93927169</v>
      </c>
      <c r="K19" s="23"/>
      <c r="L19" s="24"/>
      <c r="M19" s="24"/>
    </row>
    <row r="20" spans="1:13" ht="23.1" customHeight="1">
      <c r="A20" s="23" t="s">
        <v>178</v>
      </c>
      <c r="B20" s="24">
        <v>190528669</v>
      </c>
      <c r="C20" s="24">
        <v>0</v>
      </c>
      <c r="D20" s="24">
        <v>0</v>
      </c>
      <c r="E20" s="24">
        <v>190528669</v>
      </c>
      <c r="F20" s="24">
        <v>190528669</v>
      </c>
      <c r="G20" s="24">
        <v>0</v>
      </c>
      <c r="H20" s="24">
        <v>0</v>
      </c>
      <c r="I20" s="24">
        <v>190528669</v>
      </c>
      <c r="K20" s="23"/>
      <c r="L20" s="24"/>
      <c r="M20" s="24"/>
    </row>
    <row r="21" spans="1:13" ht="23.1" customHeight="1">
      <c r="A21" s="23" t="s">
        <v>181</v>
      </c>
      <c r="B21" s="24">
        <v>188553778</v>
      </c>
      <c r="C21" s="24">
        <v>0</v>
      </c>
      <c r="D21" s="24">
        <v>0</v>
      </c>
      <c r="E21" s="24">
        <v>188553778</v>
      </c>
      <c r="F21" s="24">
        <v>188553778</v>
      </c>
      <c r="G21" s="24">
        <v>0</v>
      </c>
      <c r="H21" s="24">
        <v>0</v>
      </c>
      <c r="I21" s="24">
        <v>188553778</v>
      </c>
      <c r="K21" s="23"/>
      <c r="L21" s="24"/>
      <c r="M21" s="24"/>
    </row>
    <row r="22" spans="1:13" ht="23.1" customHeight="1">
      <c r="A22" s="23" t="s">
        <v>184</v>
      </c>
      <c r="B22" s="24">
        <v>88424843</v>
      </c>
      <c r="C22" s="24">
        <v>10992026</v>
      </c>
      <c r="D22" s="24">
        <v>0</v>
      </c>
      <c r="E22" s="24">
        <v>99416869</v>
      </c>
      <c r="F22" s="24">
        <v>88424843</v>
      </c>
      <c r="G22" s="24">
        <v>10992026</v>
      </c>
      <c r="H22" s="24">
        <v>0</v>
      </c>
      <c r="I22" s="24">
        <v>99416869</v>
      </c>
      <c r="K22" s="23"/>
      <c r="L22" s="24"/>
      <c r="M22" s="24"/>
    </row>
    <row r="23" spans="1:13" ht="23.1" customHeight="1">
      <c r="A23" s="23" t="s">
        <v>187</v>
      </c>
      <c r="B23" s="24">
        <v>197063266</v>
      </c>
      <c r="C23" s="24">
        <v>0</v>
      </c>
      <c r="D23" s="24">
        <v>0</v>
      </c>
      <c r="E23" s="24">
        <v>197063266</v>
      </c>
      <c r="F23" s="24">
        <v>197063266</v>
      </c>
      <c r="G23" s="24">
        <v>0</v>
      </c>
      <c r="H23" s="24">
        <v>0</v>
      </c>
      <c r="I23" s="24">
        <v>197063266</v>
      </c>
      <c r="K23" s="23"/>
      <c r="L23" s="24"/>
      <c r="M23" s="24"/>
    </row>
    <row r="24" spans="1:13" ht="23.1" customHeight="1">
      <c r="A24" s="23" t="s">
        <v>190</v>
      </c>
      <c r="B24" s="24">
        <v>88013990</v>
      </c>
      <c r="C24" s="24">
        <v>0</v>
      </c>
      <c r="D24" s="24">
        <v>0</v>
      </c>
      <c r="E24" s="24">
        <v>88013990</v>
      </c>
      <c r="F24" s="24">
        <v>88013990</v>
      </c>
      <c r="G24" s="24">
        <v>0</v>
      </c>
      <c r="H24" s="24">
        <v>0</v>
      </c>
      <c r="I24" s="24">
        <v>88013990</v>
      </c>
      <c r="K24" s="23"/>
      <c r="L24" s="24"/>
      <c r="M24" s="24"/>
    </row>
    <row r="25" spans="1:13" ht="23.1" customHeight="1">
      <c r="A25" s="23" t="s">
        <v>193</v>
      </c>
      <c r="B25" s="24">
        <v>195586644</v>
      </c>
      <c r="C25" s="24">
        <v>1</v>
      </c>
      <c r="D25" s="24">
        <v>0</v>
      </c>
      <c r="E25" s="24">
        <v>195586645</v>
      </c>
      <c r="F25" s="24">
        <v>195586644</v>
      </c>
      <c r="G25" s="24">
        <v>1</v>
      </c>
      <c r="H25" s="24">
        <v>0</v>
      </c>
      <c r="I25" s="24">
        <v>195586645</v>
      </c>
      <c r="K25" s="23"/>
      <c r="L25" s="24"/>
      <c r="M25" s="24"/>
    </row>
    <row r="26" spans="1:13" ht="23.1" customHeight="1">
      <c r="A26" s="23" t="s">
        <v>194</v>
      </c>
      <c r="B26" s="24">
        <v>89541856</v>
      </c>
      <c r="C26" s="24">
        <v>-126058540</v>
      </c>
      <c r="D26" s="24">
        <v>0</v>
      </c>
      <c r="E26" s="24">
        <v>-36516684</v>
      </c>
      <c r="F26" s="24">
        <v>89541856</v>
      </c>
      <c r="G26" s="24">
        <v>-126058540</v>
      </c>
      <c r="H26" s="24">
        <v>0</v>
      </c>
      <c r="I26" s="24">
        <v>-36516684</v>
      </c>
      <c r="K26" s="23"/>
      <c r="L26" s="24"/>
      <c r="M26" s="24"/>
    </row>
    <row r="27" spans="1:13" ht="23.1" customHeight="1">
      <c r="A27" s="23" t="s">
        <v>197</v>
      </c>
      <c r="B27" s="24">
        <v>95862040</v>
      </c>
      <c r="C27" s="24">
        <v>0</v>
      </c>
      <c r="D27" s="24">
        <v>0</v>
      </c>
      <c r="E27" s="24">
        <v>95862040</v>
      </c>
      <c r="F27" s="24">
        <v>95862040</v>
      </c>
      <c r="G27" s="24">
        <v>0</v>
      </c>
      <c r="H27" s="24">
        <v>0</v>
      </c>
      <c r="I27" s="24">
        <v>95862040</v>
      </c>
      <c r="K27" s="23"/>
      <c r="L27" s="24"/>
      <c r="M27" s="24"/>
    </row>
    <row r="28" spans="1:13" ht="23.1" customHeight="1">
      <c r="A28" s="23" t="s">
        <v>200</v>
      </c>
      <c r="B28" s="24">
        <v>104410548</v>
      </c>
      <c r="C28" s="24">
        <v>0</v>
      </c>
      <c r="D28" s="24">
        <v>0</v>
      </c>
      <c r="E28" s="24">
        <v>104410548</v>
      </c>
      <c r="F28" s="24">
        <v>104410548</v>
      </c>
      <c r="G28" s="24">
        <v>0</v>
      </c>
      <c r="H28" s="24">
        <v>0</v>
      </c>
      <c r="I28" s="24">
        <v>104410548</v>
      </c>
      <c r="K28" s="23"/>
      <c r="L28" s="24"/>
      <c r="M28" s="24"/>
    </row>
    <row r="29" spans="1:13" ht="23.1" customHeight="1">
      <c r="A29" s="23" t="s">
        <v>203</v>
      </c>
      <c r="B29" s="24">
        <v>104410548</v>
      </c>
      <c r="C29" s="24">
        <v>0</v>
      </c>
      <c r="D29" s="24">
        <v>0</v>
      </c>
      <c r="E29" s="24">
        <v>104410548</v>
      </c>
      <c r="F29" s="24">
        <v>104410548</v>
      </c>
      <c r="G29" s="24">
        <v>0</v>
      </c>
      <c r="H29" s="24">
        <v>0</v>
      </c>
      <c r="I29" s="24">
        <v>104410548</v>
      </c>
      <c r="K29" s="23"/>
      <c r="L29" s="24"/>
      <c r="M29" s="24"/>
    </row>
    <row r="30" spans="1:13" ht="23.1" customHeight="1">
      <c r="A30" s="23" t="s">
        <v>204</v>
      </c>
      <c r="B30" s="24">
        <v>99082930</v>
      </c>
      <c r="C30" s="24">
        <v>-65452512</v>
      </c>
      <c r="D30" s="24">
        <v>0</v>
      </c>
      <c r="E30" s="24">
        <v>33630418</v>
      </c>
      <c r="F30" s="24">
        <v>99082930</v>
      </c>
      <c r="G30" s="24">
        <v>-65452512</v>
      </c>
      <c r="H30" s="24">
        <v>0</v>
      </c>
      <c r="I30" s="24">
        <v>33630418</v>
      </c>
      <c r="K30" s="23"/>
      <c r="L30" s="24"/>
      <c r="M30" s="24"/>
    </row>
    <row r="31" spans="1:13" ht="23.1" customHeight="1">
      <c r="A31" s="23" t="s">
        <v>207</v>
      </c>
      <c r="B31" s="24">
        <v>96627805</v>
      </c>
      <c r="C31" s="24">
        <v>-30228068</v>
      </c>
      <c r="D31" s="24">
        <v>0</v>
      </c>
      <c r="E31" s="24">
        <v>66399737</v>
      </c>
      <c r="F31" s="24">
        <v>96627805</v>
      </c>
      <c r="G31" s="24">
        <v>-30228068</v>
      </c>
      <c r="H31" s="24">
        <v>0</v>
      </c>
      <c r="I31" s="24">
        <v>66399737</v>
      </c>
      <c r="K31" s="23"/>
      <c r="L31" s="24"/>
      <c r="M31" s="24"/>
    </row>
    <row r="32" spans="1:13" ht="23.1" customHeight="1">
      <c r="A32" s="23" t="s">
        <v>210</v>
      </c>
      <c r="B32" s="24">
        <v>93104298</v>
      </c>
      <c r="C32" s="24">
        <v>-69099866</v>
      </c>
      <c r="D32" s="24">
        <v>0</v>
      </c>
      <c r="E32" s="24">
        <v>24004432</v>
      </c>
      <c r="F32" s="24">
        <v>93104298</v>
      </c>
      <c r="G32" s="24">
        <v>-69099866</v>
      </c>
      <c r="H32" s="24">
        <v>0</v>
      </c>
      <c r="I32" s="24">
        <v>24004432</v>
      </c>
      <c r="K32" s="23"/>
      <c r="L32" s="24"/>
      <c r="M32" s="24"/>
    </row>
    <row r="33" spans="1:13" ht="23.1" customHeight="1">
      <c r="A33" s="23" t="s">
        <v>213</v>
      </c>
      <c r="B33" s="24">
        <v>92148221</v>
      </c>
      <c r="C33" s="24">
        <v>-231332162</v>
      </c>
      <c r="D33" s="24">
        <v>0</v>
      </c>
      <c r="E33" s="24">
        <v>-139183941</v>
      </c>
      <c r="F33" s="24">
        <v>92148221</v>
      </c>
      <c r="G33" s="24">
        <v>-231332162</v>
      </c>
      <c r="H33" s="24">
        <v>0</v>
      </c>
      <c r="I33" s="24">
        <v>-139183941</v>
      </c>
      <c r="K33" s="23"/>
      <c r="L33" s="24"/>
      <c r="M33" s="24"/>
    </row>
    <row r="34" spans="1:13" ht="23.1" customHeight="1">
      <c r="A34" s="23" t="s">
        <v>216</v>
      </c>
      <c r="B34" s="24">
        <v>99191035</v>
      </c>
      <c r="C34" s="24">
        <v>-36023862</v>
      </c>
      <c r="D34" s="24">
        <v>0</v>
      </c>
      <c r="E34" s="24">
        <v>63167173</v>
      </c>
      <c r="F34" s="24">
        <v>99191035</v>
      </c>
      <c r="G34" s="24">
        <v>-36023862</v>
      </c>
      <c r="H34" s="24">
        <v>0</v>
      </c>
      <c r="I34" s="24">
        <v>63167173</v>
      </c>
      <c r="K34" s="23"/>
      <c r="L34" s="24"/>
      <c r="M34" s="24"/>
    </row>
    <row r="35" spans="1:13" ht="23.1" customHeight="1">
      <c r="A35" s="23" t="s">
        <v>52</v>
      </c>
      <c r="B35" s="24">
        <v>10415620041</v>
      </c>
      <c r="C35" s="24">
        <v>-3521276751</v>
      </c>
      <c r="D35" s="24">
        <v>0</v>
      </c>
      <c r="E35" s="24">
        <v>6894343290</v>
      </c>
      <c r="F35" s="68">
        <v>10415620041</v>
      </c>
      <c r="G35" s="68">
        <v>-3521276751</v>
      </c>
      <c r="H35" s="68">
        <v>0</v>
      </c>
      <c r="I35" s="68">
        <v>6894343290</v>
      </c>
      <c r="K35" s="23"/>
      <c r="L35" s="24"/>
      <c r="M35" s="24"/>
    </row>
    <row r="36" spans="1:13" ht="23.1" customHeight="1">
      <c r="A36" s="52"/>
      <c r="B36" s="47"/>
      <c r="C36" s="47"/>
      <c r="D36" s="47"/>
      <c r="E36" s="47"/>
      <c r="F36" s="76"/>
      <c r="G36" s="76"/>
      <c r="H36" s="76"/>
      <c r="I36" s="76"/>
      <c r="K36" s="23"/>
      <c r="L36" s="24"/>
      <c r="M36" s="24"/>
    </row>
    <row r="37" spans="1:13">
      <c r="C37" s="72"/>
      <c r="K37" s="23"/>
      <c r="L37" s="24"/>
      <c r="M37" s="24"/>
    </row>
    <row r="38" spans="1:13">
      <c r="K38" s="23"/>
      <c r="L38" s="24"/>
      <c r="M38" s="24"/>
    </row>
    <row r="39" spans="1:13">
      <c r="K39" s="23"/>
      <c r="L39" s="24"/>
      <c r="M39" s="24"/>
    </row>
    <row r="40" spans="1:13">
      <c r="K40" s="23"/>
      <c r="L40" s="24"/>
      <c r="M40" s="24"/>
    </row>
    <row r="41" spans="1:13">
      <c r="K41" s="23"/>
      <c r="L41" s="24"/>
      <c r="M41" s="24"/>
    </row>
    <row r="42" spans="1:13">
      <c r="K42" s="23"/>
      <c r="L42" s="24"/>
      <c r="M42" s="24"/>
    </row>
    <row r="43" spans="1:13">
      <c r="K43" s="23"/>
      <c r="L43" s="24"/>
      <c r="M43" s="24"/>
    </row>
    <row r="44" spans="1:13">
      <c r="K44" s="23"/>
      <c r="L44" s="24"/>
      <c r="M44" s="24"/>
    </row>
    <row r="45" spans="1:13">
      <c r="K45" s="23"/>
      <c r="L45" s="24"/>
      <c r="M45" s="24"/>
    </row>
  </sheetData>
  <mergeCells count="7">
    <mergeCell ref="A1:I1"/>
    <mergeCell ref="A2:I2"/>
    <mergeCell ref="A3:I3"/>
    <mergeCell ref="A6:I6"/>
    <mergeCell ref="B8:E8"/>
    <mergeCell ref="F8:I8"/>
    <mergeCell ref="A5:I5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48"/>
  <sheetViews>
    <sheetView rightToLeft="1" zoomScaleNormal="100" zoomScaleSheetLayoutView="106" workbookViewId="0">
      <pane ySplit="9" topLeftCell="A10" activePane="bottomLeft" state="frozen"/>
      <selection pane="bottomLeft" activeCell="H46" sqref="H46"/>
    </sheetView>
  </sheetViews>
  <sheetFormatPr defaultColWidth="9" defaultRowHeight="16.8"/>
  <cols>
    <col min="1" max="1" width="31.375" style="11" customWidth="1"/>
    <col min="2" max="2" width="21.75" style="11" customWidth="1"/>
    <col min="3" max="3" width="31.25" style="11" customWidth="1"/>
    <col min="4" max="4" width="27.75" style="11" customWidth="1"/>
    <col min="5" max="5" width="31.25" style="11" customWidth="1"/>
    <col min="6" max="6" width="27.75" style="11" customWidth="1"/>
    <col min="7" max="7" width="13" style="6" customWidth="1"/>
    <col min="8" max="8" width="9" style="6" customWidth="1"/>
    <col min="9" max="16384" width="9" style="6"/>
  </cols>
  <sheetData>
    <row r="1" spans="1:7" ht="18.600000000000001">
      <c r="A1" s="114" t="s">
        <v>0</v>
      </c>
      <c r="B1" s="114"/>
      <c r="C1" s="114"/>
      <c r="D1" s="114"/>
      <c r="E1" s="114"/>
      <c r="F1" s="114"/>
    </row>
    <row r="2" spans="1:7" ht="18.600000000000001">
      <c r="A2" s="114" t="s">
        <v>234</v>
      </c>
      <c r="B2" s="114"/>
      <c r="C2" s="114"/>
      <c r="D2" s="114"/>
      <c r="E2" s="114"/>
      <c r="F2" s="114"/>
    </row>
    <row r="3" spans="1:7" ht="18.600000000000001">
      <c r="A3" s="114" t="s">
        <v>249</v>
      </c>
      <c r="B3" s="114"/>
      <c r="C3" s="114"/>
      <c r="D3" s="114"/>
      <c r="E3" s="114"/>
      <c r="F3" s="114"/>
    </row>
    <row r="4" spans="1:7" ht="18.600000000000001">
      <c r="A4" s="53"/>
      <c r="B4" s="53"/>
      <c r="C4" s="53"/>
      <c r="D4" s="53"/>
      <c r="E4" s="53"/>
      <c r="F4" s="53"/>
    </row>
    <row r="5" spans="1:7" ht="18.600000000000001">
      <c r="A5" s="110" t="s">
        <v>235</v>
      </c>
      <c r="B5" s="110"/>
      <c r="C5" s="110"/>
      <c r="D5" s="110"/>
      <c r="E5" s="110"/>
      <c r="F5" s="110"/>
    </row>
    <row r="6" spans="1:7" ht="18.600000000000001">
      <c r="A6" s="110" t="s">
        <v>259</v>
      </c>
      <c r="B6" s="110"/>
      <c r="C6" s="110"/>
      <c r="D6" s="110"/>
      <c r="E6" s="110"/>
      <c r="F6" s="110"/>
    </row>
    <row r="7" spans="1:7">
      <c r="A7" s="10"/>
      <c r="B7" s="10"/>
      <c r="C7" s="10"/>
      <c r="D7" s="10"/>
      <c r="E7" s="10"/>
      <c r="F7" s="10"/>
    </row>
    <row r="8" spans="1:7" ht="18.600000000000001">
      <c r="A8" s="113" t="s">
        <v>260</v>
      </c>
      <c r="B8" s="113"/>
      <c r="C8" s="118" t="s">
        <v>250</v>
      </c>
      <c r="D8" s="118"/>
      <c r="E8" s="113" t="s">
        <v>251</v>
      </c>
      <c r="F8" s="113"/>
      <c r="G8" s="18"/>
    </row>
    <row r="9" spans="1:7" ht="18.600000000000001">
      <c r="A9" s="59" t="s">
        <v>261</v>
      </c>
      <c r="B9" s="59" t="s">
        <v>262</v>
      </c>
      <c r="C9" s="59" t="s">
        <v>263</v>
      </c>
      <c r="D9" s="59" t="s">
        <v>264</v>
      </c>
      <c r="E9" s="59" t="s">
        <v>263</v>
      </c>
      <c r="F9" s="59" t="s">
        <v>264</v>
      </c>
      <c r="G9" s="20"/>
    </row>
    <row r="10" spans="1:7" ht="23.1" customHeight="1">
      <c r="A10" s="23" t="s">
        <v>265</v>
      </c>
      <c r="B10" s="23" t="s">
        <v>266</v>
      </c>
      <c r="C10" s="24">
        <v>2059294</v>
      </c>
      <c r="D10" s="23" t="s">
        <v>267</v>
      </c>
      <c r="E10" s="24">
        <v>2059294</v>
      </c>
      <c r="F10" s="23" t="s">
        <v>267</v>
      </c>
    </row>
    <row r="11" spans="1:7" ht="23.1" customHeight="1">
      <c r="A11" s="23" t="s">
        <v>268</v>
      </c>
      <c r="B11" s="23" t="s">
        <v>269</v>
      </c>
      <c r="C11" s="24">
        <v>9591816</v>
      </c>
      <c r="D11" s="23" t="s">
        <v>270</v>
      </c>
      <c r="E11" s="24">
        <v>9591816</v>
      </c>
      <c r="F11" s="23" t="s">
        <v>270</v>
      </c>
    </row>
    <row r="12" spans="1:7" ht="23.1" customHeight="1">
      <c r="A12" s="23" t="s">
        <v>271</v>
      </c>
      <c r="B12" s="23" t="s">
        <v>272</v>
      </c>
      <c r="C12" s="24">
        <v>15164146</v>
      </c>
      <c r="D12" s="23" t="s">
        <v>273</v>
      </c>
      <c r="E12" s="24">
        <v>15164146</v>
      </c>
      <c r="F12" s="23" t="s">
        <v>273</v>
      </c>
    </row>
    <row r="13" spans="1:7" ht="23.1" customHeight="1">
      <c r="A13" s="23" t="s">
        <v>274</v>
      </c>
      <c r="B13" s="23" t="s">
        <v>275</v>
      </c>
      <c r="C13" s="24">
        <v>20424775</v>
      </c>
      <c r="D13" s="23" t="s">
        <v>273</v>
      </c>
      <c r="E13" s="24">
        <v>20424775</v>
      </c>
      <c r="F13" s="23" t="s">
        <v>273</v>
      </c>
    </row>
    <row r="14" spans="1:7" ht="23.1" customHeight="1">
      <c r="A14" s="23" t="s">
        <v>276</v>
      </c>
      <c r="B14" s="23" t="s">
        <v>277</v>
      </c>
      <c r="C14" s="24">
        <v>231382</v>
      </c>
      <c r="D14" s="23" t="s">
        <v>278</v>
      </c>
      <c r="E14" s="24">
        <v>231382</v>
      </c>
      <c r="F14" s="23" t="s">
        <v>278</v>
      </c>
    </row>
    <row r="15" spans="1:7" ht="23.1" customHeight="1">
      <c r="A15" s="23" t="s">
        <v>279</v>
      </c>
      <c r="B15" s="23" t="s">
        <v>280</v>
      </c>
      <c r="C15" s="24">
        <v>98977</v>
      </c>
      <c r="D15" s="23" t="s">
        <v>278</v>
      </c>
      <c r="E15" s="24">
        <v>98977</v>
      </c>
      <c r="F15" s="23" t="s">
        <v>278</v>
      </c>
    </row>
    <row r="16" spans="1:7" ht="23.1" customHeight="1">
      <c r="A16" s="23" t="s">
        <v>281</v>
      </c>
      <c r="B16" s="23" t="s">
        <v>282</v>
      </c>
      <c r="C16" s="24">
        <v>423171</v>
      </c>
      <c r="D16" s="23" t="s">
        <v>283</v>
      </c>
      <c r="E16" s="24">
        <v>423171</v>
      </c>
      <c r="F16" s="23" t="s">
        <v>283</v>
      </c>
    </row>
    <row r="17" spans="1:6" ht="23.1" customHeight="1">
      <c r="A17" s="23" t="s">
        <v>284</v>
      </c>
      <c r="B17" s="23" t="s">
        <v>285</v>
      </c>
      <c r="C17" s="24">
        <v>4506591</v>
      </c>
      <c r="D17" s="23" t="s">
        <v>286</v>
      </c>
      <c r="E17" s="24">
        <v>4506591</v>
      </c>
      <c r="F17" s="23" t="s">
        <v>286</v>
      </c>
    </row>
    <row r="18" spans="1:6" ht="23.1" customHeight="1">
      <c r="A18" s="23" t="s">
        <v>287</v>
      </c>
      <c r="B18" s="23" t="s">
        <v>288</v>
      </c>
      <c r="C18" s="24">
        <v>577203</v>
      </c>
      <c r="D18" s="23" t="s">
        <v>289</v>
      </c>
      <c r="E18" s="24">
        <v>577203</v>
      </c>
      <c r="F18" s="23" t="s">
        <v>289</v>
      </c>
    </row>
    <row r="19" spans="1:6" ht="23.1" customHeight="1">
      <c r="A19" s="23" t="s">
        <v>290</v>
      </c>
      <c r="B19" s="23" t="s">
        <v>291</v>
      </c>
      <c r="C19" s="24">
        <v>61678056</v>
      </c>
      <c r="D19" s="23" t="s">
        <v>292</v>
      </c>
      <c r="E19" s="24">
        <v>61678056</v>
      </c>
      <c r="F19" s="23" t="s">
        <v>292</v>
      </c>
    </row>
    <row r="20" spans="1:6" ht="23.1" customHeight="1">
      <c r="A20" s="23" t="s">
        <v>293</v>
      </c>
      <c r="B20" s="23" t="s">
        <v>294</v>
      </c>
      <c r="C20" s="24">
        <v>1510864</v>
      </c>
      <c r="D20" s="23" t="s">
        <v>295</v>
      </c>
      <c r="E20" s="24">
        <v>1510864</v>
      </c>
      <c r="F20" s="23" t="s">
        <v>295</v>
      </c>
    </row>
    <row r="21" spans="1:6" ht="23.1" customHeight="1">
      <c r="A21" s="23" t="s">
        <v>296</v>
      </c>
      <c r="B21" s="23" t="s">
        <v>297</v>
      </c>
      <c r="C21" s="24">
        <v>752789</v>
      </c>
      <c r="D21" s="23" t="s">
        <v>289</v>
      </c>
      <c r="E21" s="24">
        <v>752789</v>
      </c>
      <c r="F21" s="23" t="s">
        <v>289</v>
      </c>
    </row>
    <row r="22" spans="1:6" ht="23.1" customHeight="1">
      <c r="A22" s="23" t="s">
        <v>298</v>
      </c>
      <c r="B22" s="23" t="s">
        <v>299</v>
      </c>
      <c r="C22" s="24">
        <v>129147</v>
      </c>
      <c r="D22" s="23" t="s">
        <v>273</v>
      </c>
      <c r="E22" s="24">
        <v>129147</v>
      </c>
      <c r="F22" s="23" t="s">
        <v>273</v>
      </c>
    </row>
    <row r="23" spans="1:6" ht="23.1" customHeight="1">
      <c r="A23" s="23" t="s">
        <v>300</v>
      </c>
      <c r="B23" s="23" t="s">
        <v>301</v>
      </c>
      <c r="C23" s="24">
        <v>6695974</v>
      </c>
      <c r="D23" s="23" t="s">
        <v>302</v>
      </c>
      <c r="E23" s="24">
        <v>6695974</v>
      </c>
      <c r="F23" s="23" t="s">
        <v>302</v>
      </c>
    </row>
    <row r="24" spans="1:6" ht="23.1" customHeight="1">
      <c r="A24" s="23" t="s">
        <v>303</v>
      </c>
      <c r="B24" s="23" t="s">
        <v>304</v>
      </c>
      <c r="C24" s="24">
        <v>9504120</v>
      </c>
      <c r="D24" s="23" t="s">
        <v>286</v>
      </c>
      <c r="E24" s="24">
        <v>9504120</v>
      </c>
      <c r="F24" s="23" t="s">
        <v>286</v>
      </c>
    </row>
    <row r="25" spans="1:6" ht="23.1" customHeight="1">
      <c r="A25" s="23" t="s">
        <v>305</v>
      </c>
      <c r="B25" s="23" t="s">
        <v>306</v>
      </c>
      <c r="C25" s="24">
        <v>254795</v>
      </c>
      <c r="D25" s="23" t="s">
        <v>283</v>
      </c>
      <c r="E25" s="24">
        <v>254795</v>
      </c>
      <c r="F25" s="23" t="s">
        <v>283</v>
      </c>
    </row>
    <row r="26" spans="1:6" ht="23.1" customHeight="1">
      <c r="A26" s="23" t="s">
        <v>307</v>
      </c>
      <c r="B26" s="23" t="s">
        <v>308</v>
      </c>
      <c r="C26" s="24">
        <v>127451</v>
      </c>
      <c r="D26" s="23" t="s">
        <v>273</v>
      </c>
      <c r="E26" s="24">
        <v>127451</v>
      </c>
      <c r="F26" s="23" t="s">
        <v>273</v>
      </c>
    </row>
    <row r="27" spans="1:6" ht="23.1" customHeight="1">
      <c r="A27" s="23" t="s">
        <v>309</v>
      </c>
      <c r="B27" s="23" t="s">
        <v>310</v>
      </c>
      <c r="C27" s="24">
        <v>127342</v>
      </c>
      <c r="D27" s="23" t="s">
        <v>289</v>
      </c>
      <c r="E27" s="24">
        <v>127342</v>
      </c>
      <c r="F27" s="23" t="s">
        <v>289</v>
      </c>
    </row>
    <row r="28" spans="1:6" ht="23.1" customHeight="1">
      <c r="A28" s="23" t="s">
        <v>311</v>
      </c>
      <c r="B28" s="23" t="s">
        <v>312</v>
      </c>
      <c r="C28" s="24">
        <v>1409151</v>
      </c>
      <c r="D28" s="23" t="s">
        <v>289</v>
      </c>
      <c r="E28" s="24">
        <v>1409151</v>
      </c>
      <c r="F28" s="23" t="s">
        <v>289</v>
      </c>
    </row>
    <row r="29" spans="1:6" ht="23.1" customHeight="1">
      <c r="A29" s="23" t="s">
        <v>313</v>
      </c>
      <c r="B29" s="23" t="s">
        <v>314</v>
      </c>
      <c r="C29" s="24">
        <v>84932</v>
      </c>
      <c r="D29" s="23" t="s">
        <v>278</v>
      </c>
      <c r="E29" s="24">
        <v>84932</v>
      </c>
      <c r="F29" s="23" t="s">
        <v>278</v>
      </c>
    </row>
    <row r="30" spans="1:6" ht="23.1" customHeight="1">
      <c r="A30" s="23" t="s">
        <v>315</v>
      </c>
      <c r="B30" s="23" t="s">
        <v>316</v>
      </c>
      <c r="C30" s="24">
        <v>3575485</v>
      </c>
      <c r="D30" s="23" t="s">
        <v>317</v>
      </c>
      <c r="E30" s="24">
        <v>3575485</v>
      </c>
      <c r="F30" s="23" t="s">
        <v>317</v>
      </c>
    </row>
    <row r="31" spans="1:6" ht="23.1" customHeight="1">
      <c r="A31" s="23" t="s">
        <v>318</v>
      </c>
      <c r="B31" s="23" t="s">
        <v>319</v>
      </c>
      <c r="C31" s="24">
        <v>3675507</v>
      </c>
      <c r="D31" s="23" t="s">
        <v>320</v>
      </c>
      <c r="E31" s="24">
        <v>3675507</v>
      </c>
      <c r="F31" s="23" t="s">
        <v>320</v>
      </c>
    </row>
    <row r="32" spans="1:6" ht="23.1" customHeight="1">
      <c r="A32" s="23" t="s">
        <v>321</v>
      </c>
      <c r="B32" s="23" t="s">
        <v>322</v>
      </c>
      <c r="C32" s="24">
        <v>1569888</v>
      </c>
      <c r="D32" s="23" t="s">
        <v>289</v>
      </c>
      <c r="E32" s="24">
        <v>1569888</v>
      </c>
      <c r="F32" s="23" t="s">
        <v>289</v>
      </c>
    </row>
    <row r="33" spans="1:7" ht="23.1" customHeight="1">
      <c r="A33" s="23" t="s">
        <v>323</v>
      </c>
      <c r="B33" s="23" t="s">
        <v>324</v>
      </c>
      <c r="C33" s="24">
        <v>2115236</v>
      </c>
      <c r="D33" s="23" t="s">
        <v>325</v>
      </c>
      <c r="E33" s="24">
        <v>2115236</v>
      </c>
      <c r="F33" s="23" t="s">
        <v>325</v>
      </c>
    </row>
    <row r="34" spans="1:7" ht="23.1" customHeight="1">
      <c r="A34" s="23" t="s">
        <v>326</v>
      </c>
      <c r="B34" s="23" t="s">
        <v>327</v>
      </c>
      <c r="C34" s="24">
        <v>848545</v>
      </c>
      <c r="D34" s="23" t="s">
        <v>283</v>
      </c>
      <c r="E34" s="24">
        <v>848545</v>
      </c>
      <c r="F34" s="23" t="s">
        <v>283</v>
      </c>
    </row>
    <row r="35" spans="1:7" ht="23.1" customHeight="1">
      <c r="A35" s="23" t="s">
        <v>328</v>
      </c>
      <c r="B35" s="23" t="s">
        <v>329</v>
      </c>
      <c r="C35" s="24">
        <v>1533273</v>
      </c>
      <c r="D35" s="23" t="s">
        <v>325</v>
      </c>
      <c r="E35" s="24">
        <v>1533273</v>
      </c>
      <c r="F35" s="23" t="s">
        <v>325</v>
      </c>
    </row>
    <row r="36" spans="1:7" ht="23.1" customHeight="1">
      <c r="A36" s="23" t="s">
        <v>330</v>
      </c>
      <c r="B36" s="23" t="s">
        <v>331</v>
      </c>
      <c r="C36" s="24">
        <v>127812</v>
      </c>
      <c r="D36" s="23" t="s">
        <v>283</v>
      </c>
      <c r="E36" s="24">
        <v>127812</v>
      </c>
      <c r="F36" s="23" t="s">
        <v>283</v>
      </c>
    </row>
    <row r="37" spans="1:7" ht="23.1" customHeight="1">
      <c r="A37" s="23" t="s">
        <v>332</v>
      </c>
      <c r="B37" s="23" t="s">
        <v>333</v>
      </c>
      <c r="C37" s="24">
        <v>1301740</v>
      </c>
      <c r="D37" s="23" t="s">
        <v>334</v>
      </c>
      <c r="E37" s="24">
        <v>1301740</v>
      </c>
      <c r="F37" s="23" t="s">
        <v>334</v>
      </c>
    </row>
    <row r="38" spans="1:7" ht="23.1" customHeight="1">
      <c r="A38" s="23" t="s">
        <v>335</v>
      </c>
      <c r="B38" s="23" t="s">
        <v>336</v>
      </c>
      <c r="C38" s="24">
        <v>331886</v>
      </c>
      <c r="D38" s="23" t="s">
        <v>273</v>
      </c>
      <c r="E38" s="24">
        <v>331886</v>
      </c>
      <c r="F38" s="23" t="s">
        <v>273</v>
      </c>
    </row>
    <row r="39" spans="1:7" ht="23.1" customHeight="1">
      <c r="A39" s="23" t="s">
        <v>337</v>
      </c>
      <c r="B39" s="23" t="s">
        <v>338</v>
      </c>
      <c r="C39" s="24">
        <v>198687</v>
      </c>
      <c r="D39" s="23" t="s">
        <v>278</v>
      </c>
      <c r="E39" s="24">
        <v>198687</v>
      </c>
      <c r="F39" s="23" t="s">
        <v>278</v>
      </c>
    </row>
    <row r="40" spans="1:7" ht="23.1" customHeight="1">
      <c r="A40" s="23" t="s">
        <v>339</v>
      </c>
      <c r="B40" s="23" t="s">
        <v>340</v>
      </c>
      <c r="C40" s="24">
        <v>666879</v>
      </c>
      <c r="D40" s="23" t="s">
        <v>341</v>
      </c>
      <c r="E40" s="24">
        <v>666879</v>
      </c>
      <c r="F40" s="23" t="s">
        <v>341</v>
      </c>
    </row>
    <row r="41" spans="1:7" ht="23.1" customHeight="1">
      <c r="A41" s="23" t="s">
        <v>342</v>
      </c>
      <c r="B41" s="23" t="s">
        <v>343</v>
      </c>
      <c r="C41" s="24">
        <v>127326</v>
      </c>
      <c r="D41" s="23" t="s">
        <v>273</v>
      </c>
      <c r="E41" s="24">
        <v>127326</v>
      </c>
      <c r="F41" s="23" t="s">
        <v>273</v>
      </c>
    </row>
    <row r="42" spans="1:7" ht="23.1" customHeight="1">
      <c r="A42" s="23" t="s">
        <v>344</v>
      </c>
      <c r="B42" s="23" t="s">
        <v>345</v>
      </c>
      <c r="C42" s="24">
        <v>3951982</v>
      </c>
      <c r="D42" s="23" t="s">
        <v>346</v>
      </c>
      <c r="E42" s="24">
        <v>3951982</v>
      </c>
      <c r="F42" s="23" t="s">
        <v>346</v>
      </c>
    </row>
    <row r="43" spans="1:7" ht="23.1" customHeight="1">
      <c r="A43" s="23" t="s">
        <v>347</v>
      </c>
      <c r="B43" s="23" t="s">
        <v>348</v>
      </c>
      <c r="C43" s="24">
        <v>121639</v>
      </c>
      <c r="D43" s="23" t="s">
        <v>349</v>
      </c>
      <c r="E43" s="24">
        <v>121639</v>
      </c>
      <c r="F43" s="23" t="s">
        <v>349</v>
      </c>
    </row>
    <row r="44" spans="1:7" ht="23.1" customHeight="1">
      <c r="A44" s="23" t="s">
        <v>350</v>
      </c>
      <c r="B44" s="23" t="s">
        <v>351</v>
      </c>
      <c r="C44" s="24">
        <v>7836</v>
      </c>
      <c r="D44" s="23" t="s">
        <v>278</v>
      </c>
      <c r="E44" s="24">
        <v>7836</v>
      </c>
      <c r="F44" s="23" t="s">
        <v>278</v>
      </c>
    </row>
    <row r="45" spans="1:7" ht="23.1" customHeight="1">
      <c r="A45" s="23" t="s">
        <v>352</v>
      </c>
      <c r="B45" s="23" t="s">
        <v>353</v>
      </c>
      <c r="C45" s="24">
        <v>62143951</v>
      </c>
      <c r="D45" s="23" t="s">
        <v>270</v>
      </c>
      <c r="E45" s="24">
        <v>62143951</v>
      </c>
      <c r="F45" s="23" t="s">
        <v>270</v>
      </c>
    </row>
    <row r="46" spans="1:7" ht="23.1" customHeight="1">
      <c r="A46" s="23" t="s">
        <v>354</v>
      </c>
      <c r="B46" s="23" t="s">
        <v>355</v>
      </c>
      <c r="C46" s="24">
        <v>12797112</v>
      </c>
      <c r="D46" s="23" t="s">
        <v>270</v>
      </c>
      <c r="E46" s="24">
        <v>12797112</v>
      </c>
      <c r="F46" s="23" t="s">
        <v>270</v>
      </c>
    </row>
    <row r="47" spans="1:7" ht="23.1" customHeight="1">
      <c r="A47" s="23" t="s">
        <v>52</v>
      </c>
      <c r="B47" s="23"/>
      <c r="C47" s="24">
        <v>230446760</v>
      </c>
      <c r="D47" s="23"/>
      <c r="E47" s="68">
        <v>230446760</v>
      </c>
      <c r="F47" s="23"/>
    </row>
    <row r="48" spans="1:7" ht="23.1" customHeight="1">
      <c r="A48" s="52" t="s">
        <v>53</v>
      </c>
      <c r="B48" s="37"/>
      <c r="C48" s="47"/>
      <c r="D48" s="37"/>
      <c r="E48" s="47"/>
      <c r="F48" s="37"/>
      <c r="G48" s="11"/>
    </row>
  </sheetData>
  <mergeCells count="8">
    <mergeCell ref="A8:B8"/>
    <mergeCell ref="C8:D8"/>
    <mergeCell ref="A6:F6"/>
    <mergeCell ref="E8:F8"/>
    <mergeCell ref="A1:F1"/>
    <mergeCell ref="A2:F2"/>
    <mergeCell ref="A3:F3"/>
    <mergeCell ref="A5:F5"/>
  </mergeCells>
  <pageMargins left="0.7" right="0.7" top="0.75" bottom="0.75" header="0.3" footer="0.3"/>
  <pageSetup paperSize="9" orientation="portrait" horizontalDpi="4294967295" verticalDpi="4294967295"/>
  <headerFooter differentOddEven="1" differentFirst="1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19"/>
  <sheetViews>
    <sheetView rightToLeft="1" zoomScaleNormal="100" zoomScaleSheetLayoutView="106" workbookViewId="0">
      <selection activeCell="N14" sqref="N14"/>
    </sheetView>
  </sheetViews>
  <sheetFormatPr defaultColWidth="9" defaultRowHeight="16.8"/>
  <cols>
    <col min="1" max="1" width="20.75" style="11" customWidth="1"/>
    <col min="2" max="2" width="29" style="11" customWidth="1"/>
    <col min="3" max="3" width="30.75" style="11" customWidth="1"/>
    <col min="4" max="4" width="9" style="6" customWidth="1"/>
    <col min="5" max="16384" width="9" style="6"/>
  </cols>
  <sheetData>
    <row r="1" spans="1:5" ht="18.600000000000001">
      <c r="A1" s="114" t="s">
        <v>0</v>
      </c>
      <c r="B1" s="114"/>
      <c r="C1" s="114"/>
    </row>
    <row r="2" spans="1:5" ht="18.600000000000001">
      <c r="A2" s="114" t="s">
        <v>234</v>
      </c>
      <c r="B2" s="114"/>
      <c r="C2" s="114"/>
    </row>
    <row r="3" spans="1:5" ht="18.600000000000001">
      <c r="A3" s="114" t="s">
        <v>249</v>
      </c>
      <c r="B3" s="114"/>
      <c r="C3" s="114"/>
    </row>
    <row r="4" spans="1:5" ht="18.600000000000001">
      <c r="A4" s="53"/>
      <c r="B4" s="53"/>
      <c r="C4" s="53"/>
    </row>
    <row r="5" spans="1:5" ht="18.600000000000001">
      <c r="A5" s="53"/>
      <c r="B5" s="53"/>
      <c r="C5" s="53"/>
    </row>
    <row r="6" spans="1:5" ht="18.600000000000001">
      <c r="A6" s="110" t="s">
        <v>235</v>
      </c>
      <c r="B6" s="110"/>
      <c r="C6" s="110"/>
    </row>
    <row r="7" spans="1:5" ht="18.600000000000001">
      <c r="A7" s="110" t="s">
        <v>356</v>
      </c>
      <c r="B7" s="110"/>
      <c r="C7" s="110"/>
    </row>
    <row r="8" spans="1:5" ht="18.600000000000001">
      <c r="A8" s="19"/>
      <c r="B8" s="19"/>
      <c r="C8" s="19"/>
    </row>
    <row r="9" spans="1:5" ht="18.600000000000001">
      <c r="A9" s="54"/>
      <c r="B9" s="56" t="s">
        <v>250</v>
      </c>
      <c r="C9" s="56" t="s">
        <v>251</v>
      </c>
    </row>
    <row r="10" spans="1:5" ht="16.5" customHeight="1">
      <c r="A10" s="85" t="s">
        <v>247</v>
      </c>
      <c r="B10" s="86" t="s">
        <v>221</v>
      </c>
      <c r="C10" s="86" t="s">
        <v>221</v>
      </c>
      <c r="D10" s="87"/>
      <c r="E10" s="87"/>
    </row>
    <row r="11" spans="1:5" ht="23.1" customHeight="1">
      <c r="A11" s="88" t="s">
        <v>247</v>
      </c>
      <c r="B11" s="68">
        <v>5844295584</v>
      </c>
      <c r="C11" s="68">
        <v>5844295584</v>
      </c>
      <c r="D11" s="87"/>
      <c r="E11" s="87"/>
    </row>
    <row r="12" spans="1:5" ht="23.1" customHeight="1">
      <c r="A12" s="88" t="s">
        <v>357</v>
      </c>
      <c r="B12" s="68">
        <v>19710180678</v>
      </c>
      <c r="C12" s="68">
        <v>19710180678</v>
      </c>
      <c r="D12" s="87"/>
      <c r="E12" s="87"/>
    </row>
    <row r="13" spans="1:5" ht="23.1" customHeight="1">
      <c r="A13" s="88" t="s">
        <v>52</v>
      </c>
      <c r="B13" s="68">
        <f>SUBTOTAL(109,B11:B12)</f>
        <v>25554476262</v>
      </c>
      <c r="C13" s="68">
        <f>SUBTOTAL(109,C11:C12)</f>
        <v>25554476262</v>
      </c>
      <c r="D13" s="87"/>
      <c r="E13" s="87"/>
    </row>
    <row r="14" spans="1:5" ht="23.1" customHeight="1">
      <c r="A14" s="88" t="s">
        <v>53</v>
      </c>
      <c r="B14" s="75"/>
      <c r="C14" s="75"/>
      <c r="D14" s="87"/>
      <c r="E14" s="87"/>
    </row>
    <row r="15" spans="1:5">
      <c r="A15" s="89"/>
      <c r="B15" s="89"/>
      <c r="C15" s="89"/>
      <c r="D15" s="87"/>
      <c r="E15" s="87"/>
    </row>
    <row r="16" spans="1:5">
      <c r="A16" s="89"/>
      <c r="B16" s="89"/>
      <c r="C16" s="89"/>
      <c r="D16" s="87"/>
      <c r="E16" s="87"/>
    </row>
    <row r="17" spans="1:5">
      <c r="A17" s="89"/>
      <c r="B17" s="89"/>
      <c r="C17" s="89"/>
      <c r="D17" s="87"/>
      <c r="E17" s="87"/>
    </row>
    <row r="18" spans="1:5">
      <c r="A18" s="89"/>
      <c r="B18" s="89"/>
      <c r="C18" s="89"/>
      <c r="D18" s="87"/>
      <c r="E18" s="87"/>
    </row>
    <row r="19" spans="1:5">
      <c r="A19" s="89"/>
      <c r="B19" s="89"/>
      <c r="C19" s="89"/>
      <c r="D19" s="87"/>
      <c r="E19" s="87"/>
    </row>
  </sheetData>
  <mergeCells count="5">
    <mergeCell ref="A1:C1"/>
    <mergeCell ref="A2:C2"/>
    <mergeCell ref="A3:C3"/>
    <mergeCell ref="A7:C7"/>
    <mergeCell ref="A6:C6"/>
  </mergeCells>
  <pageMargins left="0.7" right="0.7" top="0.75" bottom="0.75" header="0.3" footer="0.3"/>
  <pageSetup paperSize="9" orientation="portrait" horizontalDpi="4294967295" verticalDpi="4294967295"/>
  <headerFooter differentOddEven="1" differentFirst="1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AAE82-5F5A-4BED-81A8-7908ED66721F}">
  <dimension ref="A1:I13"/>
  <sheetViews>
    <sheetView rightToLeft="1" zoomScale="106" zoomScaleNormal="106" workbookViewId="0">
      <selection activeCell="M30" sqref="M30"/>
    </sheetView>
  </sheetViews>
  <sheetFormatPr defaultColWidth="9" defaultRowHeight="16.8"/>
  <cols>
    <col min="1" max="1" width="20.125" style="16" customWidth="1"/>
    <col min="2" max="2" width="17.875" style="16" customWidth="1"/>
    <col min="3" max="3" width="34.75" style="16" customWidth="1"/>
    <col min="4" max="4" width="19.875" style="16" customWidth="1"/>
    <col min="5" max="5" width="29" style="16" customWidth="1"/>
    <col min="6" max="6" width="30.75" style="16" customWidth="1"/>
    <col min="7" max="9" width="13" style="16" customWidth="1"/>
    <col min="10" max="10" width="9" style="16" customWidth="1"/>
    <col min="11" max="16384" width="9" style="16"/>
  </cols>
  <sheetData>
    <row r="1" spans="1:9" ht="18.600000000000001">
      <c r="A1" s="102" t="s">
        <v>0</v>
      </c>
      <c r="B1" s="102"/>
      <c r="C1" s="102"/>
      <c r="D1" s="102"/>
      <c r="E1" s="102"/>
      <c r="F1" s="102"/>
    </row>
    <row r="2" spans="1:9" ht="18.600000000000001">
      <c r="A2" s="102" t="s">
        <v>234</v>
      </c>
      <c r="B2" s="102"/>
      <c r="C2" s="102"/>
      <c r="D2" s="102"/>
      <c r="E2" s="102"/>
      <c r="F2" s="102"/>
    </row>
    <row r="3" spans="1:9" ht="18.600000000000001">
      <c r="A3" s="102" t="s">
        <v>5</v>
      </c>
      <c r="B3" s="102"/>
      <c r="C3" s="102"/>
      <c r="D3" s="102"/>
      <c r="E3" s="102"/>
      <c r="F3" s="102"/>
    </row>
    <row r="4" spans="1:9" ht="18.600000000000001">
      <c r="A4" s="27"/>
      <c r="B4" s="27"/>
      <c r="C4" s="27"/>
      <c r="D4" s="27"/>
      <c r="E4" s="27"/>
      <c r="F4" s="27"/>
    </row>
    <row r="5" spans="1:9" ht="18.600000000000001">
      <c r="A5" s="105" t="s">
        <v>235</v>
      </c>
      <c r="B5" s="105"/>
      <c r="C5" s="105"/>
      <c r="D5" s="105"/>
      <c r="E5" s="105"/>
      <c r="F5" s="105"/>
      <c r="G5" s="13"/>
      <c r="H5" s="13"/>
      <c r="I5" s="13"/>
    </row>
    <row r="6" spans="1:9" s="7" customFormat="1" ht="18.600000000000001">
      <c r="A6" s="105" t="s">
        <v>360</v>
      </c>
      <c r="B6" s="105"/>
      <c r="C6" s="105"/>
      <c r="D6" s="105"/>
      <c r="E6" s="105"/>
      <c r="F6" s="105"/>
    </row>
    <row r="7" spans="1:9" s="7" customFormat="1" ht="18.600000000000001">
      <c r="A7" s="105" t="s">
        <v>361</v>
      </c>
      <c r="B7" s="105"/>
      <c r="C7" s="105"/>
      <c r="D7" s="105"/>
      <c r="E7" s="105"/>
      <c r="F7" s="105"/>
    </row>
    <row r="8" spans="1:9" s="7" customFormat="1" ht="18.600000000000001">
      <c r="A8" s="21"/>
      <c r="B8" s="21"/>
      <c r="C8" s="21"/>
      <c r="D8" s="21"/>
      <c r="E8" s="21"/>
      <c r="F8" s="21"/>
    </row>
    <row r="9" spans="1:9" ht="18.600000000000001">
      <c r="A9" s="39"/>
      <c r="B9" s="106"/>
      <c r="C9" s="106"/>
      <c r="D9" s="106"/>
      <c r="E9" s="48" t="s">
        <v>250</v>
      </c>
      <c r="F9" s="48" t="s">
        <v>251</v>
      </c>
    </row>
    <row r="10" spans="1:9" ht="18.600000000000001">
      <c r="A10" s="33" t="s">
        <v>108</v>
      </c>
      <c r="B10" s="29" t="s">
        <v>362</v>
      </c>
      <c r="C10" s="29" t="s">
        <v>363</v>
      </c>
      <c r="D10" s="29" t="s">
        <v>364</v>
      </c>
      <c r="E10" s="29" t="s">
        <v>365</v>
      </c>
      <c r="F10" s="29" t="s">
        <v>365</v>
      </c>
    </row>
    <row r="11" spans="1:9" ht="23.1" customHeight="1">
      <c r="A11" s="23" t="s">
        <v>366</v>
      </c>
      <c r="B11" s="22" t="s">
        <v>367</v>
      </c>
      <c r="C11" s="24">
        <v>160000000</v>
      </c>
      <c r="D11" s="24">
        <v>275</v>
      </c>
      <c r="E11" s="24">
        <v>44000000000</v>
      </c>
      <c r="F11" s="24">
        <v>44000000000</v>
      </c>
    </row>
    <row r="12" spans="1:9" ht="23.1" customHeight="1">
      <c r="A12" s="23" t="s">
        <v>52</v>
      </c>
      <c r="B12" s="22"/>
      <c r="C12" s="25"/>
      <c r="D12" s="25"/>
      <c r="E12" s="24">
        <v>44000000000</v>
      </c>
      <c r="F12" s="24">
        <v>44000000000</v>
      </c>
    </row>
    <row r="13" spans="1:9" ht="23.1" customHeight="1">
      <c r="A13" s="23" t="s">
        <v>53</v>
      </c>
      <c r="B13" s="36"/>
      <c r="C13" s="47"/>
      <c r="D13" s="47"/>
      <c r="E13" s="47"/>
      <c r="F13" s="47"/>
    </row>
  </sheetData>
  <mergeCells count="7">
    <mergeCell ref="A1:F1"/>
    <mergeCell ref="A2:F2"/>
    <mergeCell ref="A3:F3"/>
    <mergeCell ref="B9:D9"/>
    <mergeCell ref="A5:F5"/>
    <mergeCell ref="A7:F7"/>
    <mergeCell ref="A6:F6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77"/>
  <sheetViews>
    <sheetView rightToLeft="1" zoomScale="106" zoomScaleNormal="106" workbookViewId="0">
      <pane ySplit="9" topLeftCell="A22" activePane="bottomLeft" state="frozen"/>
      <selection activeCell="A13" sqref="A13:XFD13"/>
      <selection pane="bottomLeft" activeCell="A13" sqref="A13:XFD13"/>
    </sheetView>
  </sheetViews>
  <sheetFormatPr defaultColWidth="9" defaultRowHeight="16.8"/>
  <cols>
    <col min="1" max="1" width="41.875" style="16" customWidth="1"/>
    <col min="2" max="2" width="17.375" style="16" customWidth="1"/>
    <col min="3" max="3" width="15" style="16" customWidth="1"/>
    <col min="4" max="4" width="19.375" style="16" customWidth="1"/>
    <col min="5" max="5" width="15.625" style="16" customWidth="1"/>
    <col min="6" max="6" width="13" style="16" customWidth="1"/>
    <col min="7" max="8" width="15.625" style="16" customWidth="1"/>
    <col min="9" max="9" width="13" style="16" customWidth="1"/>
    <col min="10" max="10" width="15.625" style="16" customWidth="1"/>
    <col min="11" max="11" width="9" style="1" customWidth="1"/>
    <col min="12" max="16384" width="9" style="1"/>
  </cols>
  <sheetData>
    <row r="1" spans="1:10" ht="18.600000000000001">
      <c r="A1" s="102" t="s">
        <v>0</v>
      </c>
      <c r="B1" s="102"/>
      <c r="C1" s="102"/>
      <c r="D1" s="102"/>
      <c r="E1" s="102"/>
      <c r="F1" s="102"/>
      <c r="G1" s="102"/>
      <c r="H1" s="102"/>
      <c r="I1" s="102"/>
      <c r="J1" s="102"/>
    </row>
    <row r="2" spans="1:10" ht="18.600000000000001">
      <c r="A2" s="102" t="s">
        <v>234</v>
      </c>
      <c r="B2" s="102"/>
      <c r="C2" s="102"/>
      <c r="D2" s="102"/>
      <c r="E2" s="102"/>
      <c r="F2" s="102"/>
      <c r="G2" s="102"/>
      <c r="H2" s="102"/>
      <c r="I2" s="102"/>
      <c r="J2" s="102"/>
    </row>
    <row r="3" spans="1:10" ht="18.600000000000001">
      <c r="A3" s="102" t="s">
        <v>5</v>
      </c>
      <c r="B3" s="102"/>
      <c r="C3" s="102"/>
      <c r="D3" s="102"/>
      <c r="E3" s="102"/>
      <c r="F3" s="102"/>
      <c r="G3" s="102"/>
      <c r="H3" s="102"/>
      <c r="I3" s="102"/>
      <c r="J3" s="102"/>
    </row>
    <row r="4" spans="1:10" ht="18.600000000000001">
      <c r="A4" s="27"/>
      <c r="B4" s="27"/>
      <c r="C4" s="27"/>
      <c r="D4" s="27"/>
      <c r="E4" s="27"/>
      <c r="F4" s="27"/>
      <c r="G4" s="27"/>
      <c r="H4" s="27"/>
      <c r="I4" s="27"/>
      <c r="J4" s="27"/>
    </row>
    <row r="5" spans="1:10" ht="18.600000000000001">
      <c r="A5" s="105" t="s">
        <v>235</v>
      </c>
      <c r="B5" s="105"/>
      <c r="C5" s="105"/>
      <c r="D5" s="105"/>
      <c r="E5" s="105"/>
      <c r="F5" s="105"/>
      <c r="G5" s="105"/>
      <c r="H5" s="105"/>
      <c r="I5" s="105"/>
      <c r="J5" s="105"/>
    </row>
    <row r="6" spans="1:10" ht="18.600000000000001">
      <c r="A6" s="105" t="s">
        <v>368</v>
      </c>
      <c r="B6" s="105"/>
      <c r="C6" s="105"/>
      <c r="D6" s="105"/>
      <c r="E6" s="105"/>
      <c r="F6" s="105"/>
      <c r="G6" s="105"/>
      <c r="H6" s="105"/>
      <c r="I6" s="105"/>
      <c r="J6" s="105"/>
    </row>
    <row r="7" spans="1:10" ht="18.600000000000001">
      <c r="A7" s="105" t="s">
        <v>369</v>
      </c>
      <c r="B7" s="105"/>
      <c r="C7" s="105"/>
      <c r="D7" s="105"/>
      <c r="E7" s="105"/>
      <c r="F7" s="105"/>
      <c r="G7" s="105"/>
      <c r="H7" s="105"/>
      <c r="I7" s="105"/>
      <c r="J7" s="105"/>
    </row>
    <row r="8" spans="1:10" ht="16.5" customHeight="1">
      <c r="A8" s="27"/>
      <c r="B8" s="106"/>
      <c r="C8" s="106"/>
      <c r="D8" s="106"/>
      <c r="E8" s="119" t="s">
        <v>250</v>
      </c>
      <c r="F8" s="119"/>
      <c r="G8" s="119"/>
      <c r="H8" s="119" t="s">
        <v>251</v>
      </c>
      <c r="I8" s="119"/>
      <c r="J8" s="119"/>
    </row>
    <row r="9" spans="1:10" ht="18.600000000000001">
      <c r="A9" s="33" t="s">
        <v>138</v>
      </c>
      <c r="B9" s="33" t="s">
        <v>370</v>
      </c>
      <c r="C9" s="33" t="s">
        <v>371</v>
      </c>
      <c r="D9" s="33" t="s">
        <v>372</v>
      </c>
      <c r="E9" s="33" t="s">
        <v>373</v>
      </c>
      <c r="F9" s="33" t="s">
        <v>359</v>
      </c>
      <c r="G9" s="33" t="s">
        <v>374</v>
      </c>
      <c r="H9" s="33" t="s">
        <v>373</v>
      </c>
      <c r="I9" s="33" t="s">
        <v>359</v>
      </c>
      <c r="J9" s="33" t="s">
        <v>374</v>
      </c>
    </row>
    <row r="10" spans="1:10" ht="23.1" customHeight="1">
      <c r="A10" s="23" t="s">
        <v>210</v>
      </c>
      <c r="B10" s="23" t="s">
        <v>212</v>
      </c>
      <c r="C10" s="23" t="s">
        <v>212</v>
      </c>
      <c r="D10" s="23" t="s">
        <v>375</v>
      </c>
      <c r="E10" s="24">
        <v>93104298</v>
      </c>
      <c r="F10" s="24">
        <v>0</v>
      </c>
      <c r="G10" s="24">
        <v>93104298</v>
      </c>
      <c r="H10" s="24">
        <v>93104298</v>
      </c>
      <c r="I10" s="24">
        <v>0</v>
      </c>
      <c r="J10" s="24">
        <v>93104298</v>
      </c>
    </row>
    <row r="11" spans="1:10" ht="23.1" customHeight="1">
      <c r="A11" s="23" t="s">
        <v>169</v>
      </c>
      <c r="B11" s="23" t="s">
        <v>171</v>
      </c>
      <c r="C11" s="23" t="s">
        <v>171</v>
      </c>
      <c r="D11" s="23" t="s">
        <v>376</v>
      </c>
      <c r="E11" s="24">
        <v>385080119</v>
      </c>
      <c r="F11" s="24">
        <v>0</v>
      </c>
      <c r="G11" s="24">
        <v>385080119</v>
      </c>
      <c r="H11" s="24">
        <v>385080119</v>
      </c>
      <c r="I11" s="24">
        <v>0</v>
      </c>
      <c r="J11" s="24">
        <v>385080119</v>
      </c>
    </row>
    <row r="12" spans="1:10" ht="23.1" customHeight="1">
      <c r="A12" s="23" t="s">
        <v>187</v>
      </c>
      <c r="B12" s="23" t="s">
        <v>189</v>
      </c>
      <c r="C12" s="23" t="s">
        <v>189</v>
      </c>
      <c r="D12" s="23" t="s">
        <v>375</v>
      </c>
      <c r="E12" s="24">
        <v>197063266</v>
      </c>
      <c r="F12" s="24">
        <v>0</v>
      </c>
      <c r="G12" s="24">
        <v>197063266</v>
      </c>
      <c r="H12" s="24">
        <v>197063266</v>
      </c>
      <c r="I12" s="24">
        <v>0</v>
      </c>
      <c r="J12" s="24">
        <v>197063266</v>
      </c>
    </row>
    <row r="13" spans="1:10" ht="23.1" customHeight="1">
      <c r="A13" s="23" t="s">
        <v>216</v>
      </c>
      <c r="B13" s="23" t="s">
        <v>218</v>
      </c>
      <c r="C13" s="23" t="s">
        <v>218</v>
      </c>
      <c r="D13" s="23" t="s">
        <v>375</v>
      </c>
      <c r="E13" s="24">
        <v>99191035</v>
      </c>
      <c r="F13" s="24">
        <v>0</v>
      </c>
      <c r="G13" s="24">
        <v>99191035</v>
      </c>
      <c r="H13" s="24">
        <v>99191035</v>
      </c>
      <c r="I13" s="24">
        <v>0</v>
      </c>
      <c r="J13" s="24">
        <v>99191035</v>
      </c>
    </row>
    <row r="14" spans="1:10" ht="23.1" customHeight="1">
      <c r="A14" s="23" t="s">
        <v>160</v>
      </c>
      <c r="B14" s="23" t="s">
        <v>162</v>
      </c>
      <c r="C14" s="23" t="s">
        <v>162</v>
      </c>
      <c r="D14" s="23" t="s">
        <v>377</v>
      </c>
      <c r="E14" s="24">
        <v>2024895023</v>
      </c>
      <c r="F14" s="24">
        <v>0</v>
      </c>
      <c r="G14" s="24">
        <v>2024895023</v>
      </c>
      <c r="H14" s="24">
        <v>2024895023</v>
      </c>
      <c r="I14" s="24">
        <v>0</v>
      </c>
      <c r="J14" s="24">
        <v>2024895023</v>
      </c>
    </row>
    <row r="15" spans="1:10" ht="23.1" customHeight="1">
      <c r="A15" s="23" t="s">
        <v>184</v>
      </c>
      <c r="B15" s="23" t="s">
        <v>186</v>
      </c>
      <c r="C15" s="23" t="s">
        <v>186</v>
      </c>
      <c r="D15" s="23" t="s">
        <v>375</v>
      </c>
      <c r="E15" s="24">
        <v>88424843</v>
      </c>
      <c r="F15" s="24">
        <v>0</v>
      </c>
      <c r="G15" s="24">
        <v>88424843</v>
      </c>
      <c r="H15" s="24">
        <v>88424843</v>
      </c>
      <c r="I15" s="24">
        <v>0</v>
      </c>
      <c r="J15" s="24">
        <v>88424843</v>
      </c>
    </row>
    <row r="16" spans="1:10" ht="23.1" customHeight="1">
      <c r="A16" s="23" t="s">
        <v>194</v>
      </c>
      <c r="B16" s="23" t="s">
        <v>196</v>
      </c>
      <c r="C16" s="23" t="s">
        <v>196</v>
      </c>
      <c r="D16" s="23" t="s">
        <v>375</v>
      </c>
      <c r="E16" s="24">
        <v>89541856</v>
      </c>
      <c r="F16" s="24">
        <v>0</v>
      </c>
      <c r="G16" s="24">
        <v>89541856</v>
      </c>
      <c r="H16" s="24">
        <v>89541856</v>
      </c>
      <c r="I16" s="24">
        <v>0</v>
      </c>
      <c r="J16" s="24">
        <v>89541856</v>
      </c>
    </row>
    <row r="17" spans="1:10" ht="23.1" customHeight="1">
      <c r="A17" s="23" t="s">
        <v>200</v>
      </c>
      <c r="B17" s="23" t="s">
        <v>378</v>
      </c>
      <c r="C17" s="23" t="s">
        <v>202</v>
      </c>
      <c r="D17" s="23" t="s">
        <v>375</v>
      </c>
      <c r="E17" s="24">
        <v>104410548</v>
      </c>
      <c r="F17" s="24">
        <v>0</v>
      </c>
      <c r="G17" s="24">
        <v>104410548</v>
      </c>
      <c r="H17" s="24">
        <v>104410548</v>
      </c>
      <c r="I17" s="24">
        <v>0</v>
      </c>
      <c r="J17" s="24">
        <v>104410548</v>
      </c>
    </row>
    <row r="18" spans="1:10" ht="23.1" customHeight="1">
      <c r="A18" s="23" t="s">
        <v>207</v>
      </c>
      <c r="B18" s="23" t="s">
        <v>209</v>
      </c>
      <c r="C18" s="23" t="s">
        <v>209</v>
      </c>
      <c r="D18" s="23" t="s">
        <v>375</v>
      </c>
      <c r="E18" s="24">
        <v>96627805</v>
      </c>
      <c r="F18" s="24">
        <v>0</v>
      </c>
      <c r="G18" s="24">
        <v>96627805</v>
      </c>
      <c r="H18" s="24">
        <v>96627805</v>
      </c>
      <c r="I18" s="24">
        <v>0</v>
      </c>
      <c r="J18" s="24">
        <v>96627805</v>
      </c>
    </row>
    <row r="19" spans="1:10" ht="23.1" customHeight="1">
      <c r="A19" s="23" t="s">
        <v>151</v>
      </c>
      <c r="B19" s="23" t="s">
        <v>153</v>
      </c>
      <c r="C19" s="23" t="s">
        <v>153</v>
      </c>
      <c r="D19" s="23" t="s">
        <v>379</v>
      </c>
      <c r="E19" s="24">
        <v>3800931030</v>
      </c>
      <c r="F19" s="24">
        <v>0</v>
      </c>
      <c r="G19" s="24">
        <v>3800931030</v>
      </c>
      <c r="H19" s="24">
        <v>3800931030</v>
      </c>
      <c r="I19" s="24">
        <v>0</v>
      </c>
      <c r="J19" s="24">
        <v>3800931030</v>
      </c>
    </row>
    <row r="20" spans="1:10" ht="23.1" customHeight="1">
      <c r="A20" s="23" t="s">
        <v>175</v>
      </c>
      <c r="B20" s="23" t="s">
        <v>177</v>
      </c>
      <c r="C20" s="23" t="s">
        <v>177</v>
      </c>
      <c r="D20" s="23" t="s">
        <v>375</v>
      </c>
      <c r="E20" s="24">
        <v>93927169</v>
      </c>
      <c r="F20" s="24">
        <v>0</v>
      </c>
      <c r="G20" s="24">
        <v>93927169</v>
      </c>
      <c r="H20" s="24">
        <v>93927169</v>
      </c>
      <c r="I20" s="24">
        <v>0</v>
      </c>
      <c r="J20" s="24">
        <v>93927169</v>
      </c>
    </row>
    <row r="21" spans="1:10" ht="23.1" customHeight="1">
      <c r="A21" s="23" t="s">
        <v>178</v>
      </c>
      <c r="B21" s="23" t="s">
        <v>180</v>
      </c>
      <c r="C21" s="23" t="s">
        <v>180</v>
      </c>
      <c r="D21" s="23" t="s">
        <v>375</v>
      </c>
      <c r="E21" s="24">
        <v>190528669</v>
      </c>
      <c r="F21" s="24">
        <v>0</v>
      </c>
      <c r="G21" s="24">
        <v>190528669</v>
      </c>
      <c r="H21" s="24">
        <v>190528669</v>
      </c>
      <c r="I21" s="24">
        <v>0</v>
      </c>
      <c r="J21" s="24">
        <v>190528669</v>
      </c>
    </row>
    <row r="22" spans="1:10" ht="23.1" customHeight="1">
      <c r="A22" s="23" t="s">
        <v>190</v>
      </c>
      <c r="B22" s="23" t="s">
        <v>192</v>
      </c>
      <c r="C22" s="23" t="s">
        <v>192</v>
      </c>
      <c r="D22" s="23" t="s">
        <v>375</v>
      </c>
      <c r="E22" s="24">
        <v>88013990</v>
      </c>
      <c r="F22" s="24">
        <v>0</v>
      </c>
      <c r="G22" s="24">
        <v>88013990</v>
      </c>
      <c r="H22" s="24">
        <v>88013990</v>
      </c>
      <c r="I22" s="24">
        <v>0</v>
      </c>
      <c r="J22" s="24">
        <v>88013990</v>
      </c>
    </row>
    <row r="23" spans="1:10" ht="23.1" customHeight="1">
      <c r="A23" s="23" t="s">
        <v>204</v>
      </c>
      <c r="B23" s="23" t="s">
        <v>206</v>
      </c>
      <c r="C23" s="23" t="s">
        <v>206</v>
      </c>
      <c r="D23" s="23" t="s">
        <v>375</v>
      </c>
      <c r="E23" s="24">
        <v>99082930</v>
      </c>
      <c r="F23" s="24">
        <v>0</v>
      </c>
      <c r="G23" s="24">
        <v>99082930</v>
      </c>
      <c r="H23" s="24">
        <v>99082930</v>
      </c>
      <c r="I23" s="24">
        <v>0</v>
      </c>
      <c r="J23" s="24">
        <v>99082930</v>
      </c>
    </row>
    <row r="24" spans="1:10" ht="23.1" customHeight="1">
      <c r="A24" s="23" t="s">
        <v>197</v>
      </c>
      <c r="B24" s="23" t="s">
        <v>199</v>
      </c>
      <c r="C24" s="23" t="s">
        <v>199</v>
      </c>
      <c r="D24" s="23" t="s">
        <v>375</v>
      </c>
      <c r="E24" s="24">
        <v>95862040</v>
      </c>
      <c r="F24" s="24">
        <v>0</v>
      </c>
      <c r="G24" s="24">
        <v>95862040</v>
      </c>
      <c r="H24" s="24">
        <v>95862040</v>
      </c>
      <c r="I24" s="24">
        <v>0</v>
      </c>
      <c r="J24" s="24">
        <v>95862040</v>
      </c>
    </row>
    <row r="25" spans="1:10" ht="23.1" customHeight="1">
      <c r="A25" s="23" t="s">
        <v>147</v>
      </c>
      <c r="B25" s="23" t="s">
        <v>150</v>
      </c>
      <c r="C25" s="23" t="s">
        <v>150</v>
      </c>
      <c r="D25" s="23" t="s">
        <v>379</v>
      </c>
      <c r="E25" s="24">
        <v>80705971</v>
      </c>
      <c r="F25" s="24">
        <v>0</v>
      </c>
      <c r="G25" s="24">
        <v>80705971</v>
      </c>
      <c r="H25" s="24">
        <v>80705971</v>
      </c>
      <c r="I25" s="24">
        <v>0</v>
      </c>
      <c r="J25" s="24">
        <v>80705971</v>
      </c>
    </row>
    <row r="26" spans="1:10" ht="23.1" customHeight="1">
      <c r="A26" s="23" t="s">
        <v>154</v>
      </c>
      <c r="B26" s="23" t="s">
        <v>156</v>
      </c>
      <c r="C26" s="23" t="s">
        <v>156</v>
      </c>
      <c r="D26" s="23" t="s">
        <v>379</v>
      </c>
      <c r="E26" s="24">
        <v>150381966</v>
      </c>
      <c r="F26" s="24">
        <v>0</v>
      </c>
      <c r="G26" s="24">
        <v>150381966</v>
      </c>
      <c r="H26" s="24">
        <v>150381966</v>
      </c>
      <c r="I26" s="24">
        <v>0</v>
      </c>
      <c r="J26" s="24">
        <v>150381966</v>
      </c>
    </row>
    <row r="27" spans="1:10" ht="23.1" customHeight="1">
      <c r="A27" s="23" t="s">
        <v>181</v>
      </c>
      <c r="B27" s="23" t="s">
        <v>183</v>
      </c>
      <c r="C27" s="23" t="s">
        <v>183</v>
      </c>
      <c r="D27" s="23" t="s">
        <v>375</v>
      </c>
      <c r="E27" s="24">
        <v>188553778</v>
      </c>
      <c r="F27" s="24">
        <v>0</v>
      </c>
      <c r="G27" s="24">
        <v>188553778</v>
      </c>
      <c r="H27" s="24">
        <v>188553778</v>
      </c>
      <c r="I27" s="24">
        <v>0</v>
      </c>
      <c r="J27" s="24">
        <v>188553778</v>
      </c>
    </row>
    <row r="28" spans="1:10" ht="23.1" customHeight="1">
      <c r="A28" s="23" t="s">
        <v>193</v>
      </c>
      <c r="B28" s="23" t="s">
        <v>192</v>
      </c>
      <c r="C28" s="23" t="s">
        <v>192</v>
      </c>
      <c r="D28" s="23" t="s">
        <v>375</v>
      </c>
      <c r="E28" s="24">
        <v>195586644</v>
      </c>
      <c r="F28" s="24">
        <v>0</v>
      </c>
      <c r="G28" s="24">
        <v>195586644</v>
      </c>
      <c r="H28" s="24">
        <v>195586644</v>
      </c>
      <c r="I28" s="24">
        <v>0</v>
      </c>
      <c r="J28" s="24">
        <v>195586644</v>
      </c>
    </row>
    <row r="29" spans="1:10" ht="23.1" customHeight="1">
      <c r="A29" s="23" t="s">
        <v>203</v>
      </c>
      <c r="B29" s="23" t="s">
        <v>202</v>
      </c>
      <c r="C29" s="23" t="s">
        <v>202</v>
      </c>
      <c r="D29" s="23" t="s">
        <v>375</v>
      </c>
      <c r="E29" s="24">
        <v>104410548</v>
      </c>
      <c r="F29" s="24">
        <v>0</v>
      </c>
      <c r="G29" s="24">
        <v>104410548</v>
      </c>
      <c r="H29" s="24">
        <v>104410548</v>
      </c>
      <c r="I29" s="24">
        <v>0</v>
      </c>
      <c r="J29" s="24">
        <v>104410548</v>
      </c>
    </row>
    <row r="30" spans="1:10" ht="23.1" customHeight="1">
      <c r="A30" s="23" t="s">
        <v>213</v>
      </c>
      <c r="B30" s="23" t="s">
        <v>215</v>
      </c>
      <c r="C30" s="23" t="s">
        <v>215</v>
      </c>
      <c r="D30" s="23" t="s">
        <v>375</v>
      </c>
      <c r="E30" s="24">
        <v>92148221</v>
      </c>
      <c r="F30" s="24">
        <v>0</v>
      </c>
      <c r="G30" s="24">
        <v>92148221</v>
      </c>
      <c r="H30" s="24">
        <v>92148221</v>
      </c>
      <c r="I30" s="24">
        <v>0</v>
      </c>
      <c r="J30" s="24">
        <v>92148221</v>
      </c>
    </row>
    <row r="31" spans="1:10" ht="23.1" customHeight="1">
      <c r="A31" s="23" t="s">
        <v>157</v>
      </c>
      <c r="B31" s="23" t="s">
        <v>159</v>
      </c>
      <c r="C31" s="23" t="s">
        <v>159</v>
      </c>
      <c r="D31" s="23" t="s">
        <v>380</v>
      </c>
      <c r="E31" s="24">
        <v>90909863</v>
      </c>
      <c r="F31" s="24">
        <v>0</v>
      </c>
      <c r="G31" s="24">
        <v>90909863</v>
      </c>
      <c r="H31" s="24">
        <v>90909863</v>
      </c>
      <c r="I31" s="24">
        <v>0</v>
      </c>
      <c r="J31" s="24">
        <v>90909863</v>
      </c>
    </row>
    <row r="32" spans="1:10" ht="23.1" customHeight="1">
      <c r="A32" s="23" t="s">
        <v>163</v>
      </c>
      <c r="B32" s="23" t="s">
        <v>165</v>
      </c>
      <c r="C32" s="23" t="s">
        <v>165</v>
      </c>
      <c r="D32" s="23" t="s">
        <v>375</v>
      </c>
      <c r="E32" s="24">
        <v>1632083619</v>
      </c>
      <c r="F32" s="24">
        <v>0</v>
      </c>
      <c r="G32" s="24">
        <v>1632083619</v>
      </c>
      <c r="H32" s="24">
        <v>1632083619</v>
      </c>
      <c r="I32" s="24">
        <v>0</v>
      </c>
      <c r="J32" s="24">
        <v>1632083619</v>
      </c>
    </row>
    <row r="33" spans="1:10" ht="23.1" customHeight="1">
      <c r="A33" s="23" t="s">
        <v>166</v>
      </c>
      <c r="B33" s="23" t="s">
        <v>168</v>
      </c>
      <c r="C33" s="23" t="s">
        <v>168</v>
      </c>
      <c r="D33" s="23" t="s">
        <v>375</v>
      </c>
      <c r="E33" s="24">
        <v>47295184</v>
      </c>
      <c r="F33" s="24">
        <v>0</v>
      </c>
      <c r="G33" s="24">
        <v>47295184</v>
      </c>
      <c r="H33" s="24">
        <v>47295184</v>
      </c>
      <c r="I33" s="24">
        <v>0</v>
      </c>
      <c r="J33" s="24">
        <v>47295184</v>
      </c>
    </row>
    <row r="34" spans="1:10" ht="23.1" customHeight="1">
      <c r="A34" s="23" t="s">
        <v>172</v>
      </c>
      <c r="B34" s="23" t="s">
        <v>174</v>
      </c>
      <c r="C34" s="23" t="s">
        <v>174</v>
      </c>
      <c r="D34" s="23" t="s">
        <v>375</v>
      </c>
      <c r="E34" s="24">
        <v>286859626</v>
      </c>
      <c r="F34" s="24">
        <v>0</v>
      </c>
      <c r="G34" s="24">
        <v>286859626</v>
      </c>
      <c r="H34" s="24">
        <v>286859626</v>
      </c>
      <c r="I34" s="24">
        <v>0</v>
      </c>
      <c r="J34" s="24">
        <v>286859626</v>
      </c>
    </row>
    <row r="35" spans="1:10" ht="23.1" customHeight="1">
      <c r="A35" s="23" t="s">
        <v>321</v>
      </c>
      <c r="B35" s="23" t="s">
        <v>381</v>
      </c>
      <c r="C35" s="23" t="s">
        <v>382</v>
      </c>
      <c r="D35" s="23" t="s">
        <v>382</v>
      </c>
      <c r="E35" s="24">
        <v>1569888</v>
      </c>
      <c r="F35" s="24">
        <v>0</v>
      </c>
      <c r="G35" s="24">
        <v>1569888</v>
      </c>
      <c r="H35" s="24">
        <v>1569888</v>
      </c>
      <c r="I35" s="24">
        <v>0</v>
      </c>
      <c r="J35" s="24">
        <v>1569888</v>
      </c>
    </row>
    <row r="36" spans="1:10" ht="23.1" customHeight="1">
      <c r="A36" s="23" t="s">
        <v>350</v>
      </c>
      <c r="B36" s="23" t="s">
        <v>383</v>
      </c>
      <c r="C36" s="23" t="s">
        <v>382</v>
      </c>
      <c r="D36" s="23" t="s">
        <v>382</v>
      </c>
      <c r="E36" s="24">
        <v>7836</v>
      </c>
      <c r="F36" s="24">
        <v>0</v>
      </c>
      <c r="G36" s="24">
        <v>7836</v>
      </c>
      <c r="H36" s="24">
        <v>7836</v>
      </c>
      <c r="I36" s="24">
        <v>0</v>
      </c>
      <c r="J36" s="24">
        <v>7836</v>
      </c>
    </row>
    <row r="37" spans="1:10" ht="23.1" customHeight="1">
      <c r="A37" s="23" t="s">
        <v>335</v>
      </c>
      <c r="B37" s="23" t="s">
        <v>384</v>
      </c>
      <c r="C37" s="23" t="s">
        <v>382</v>
      </c>
      <c r="D37" s="23" t="s">
        <v>382</v>
      </c>
      <c r="E37" s="24">
        <v>331886</v>
      </c>
      <c r="F37" s="24">
        <v>0</v>
      </c>
      <c r="G37" s="24">
        <v>331886</v>
      </c>
      <c r="H37" s="24">
        <v>331886</v>
      </c>
      <c r="I37" s="24">
        <v>0</v>
      </c>
      <c r="J37" s="24">
        <v>331886</v>
      </c>
    </row>
    <row r="38" spans="1:10" ht="23.1" customHeight="1">
      <c r="A38" s="23" t="s">
        <v>344</v>
      </c>
      <c r="B38" s="23" t="s">
        <v>381</v>
      </c>
      <c r="C38" s="23" t="s">
        <v>382</v>
      </c>
      <c r="D38" s="23" t="s">
        <v>382</v>
      </c>
      <c r="E38" s="24">
        <v>3951982</v>
      </c>
      <c r="F38" s="24">
        <v>0</v>
      </c>
      <c r="G38" s="24">
        <v>3951982</v>
      </c>
      <c r="H38" s="24">
        <v>3951982</v>
      </c>
      <c r="I38" s="24">
        <v>0</v>
      </c>
      <c r="J38" s="24">
        <v>3951982</v>
      </c>
    </row>
    <row r="39" spans="1:10" ht="23.1" customHeight="1">
      <c r="A39" s="23" t="s">
        <v>342</v>
      </c>
      <c r="B39" s="23" t="s">
        <v>381</v>
      </c>
      <c r="C39" s="23" t="s">
        <v>382</v>
      </c>
      <c r="D39" s="23" t="s">
        <v>382</v>
      </c>
      <c r="E39" s="24">
        <v>127326</v>
      </c>
      <c r="F39" s="24">
        <v>0</v>
      </c>
      <c r="G39" s="24">
        <v>127326</v>
      </c>
      <c r="H39" s="24">
        <v>127326</v>
      </c>
      <c r="I39" s="24">
        <v>0</v>
      </c>
      <c r="J39" s="24">
        <v>127326</v>
      </c>
    </row>
    <row r="40" spans="1:10" ht="23.1" customHeight="1">
      <c r="A40" s="23" t="s">
        <v>296</v>
      </c>
      <c r="B40" s="23" t="s">
        <v>383</v>
      </c>
      <c r="C40" s="23" t="s">
        <v>382</v>
      </c>
      <c r="D40" s="23" t="s">
        <v>382</v>
      </c>
      <c r="E40" s="24">
        <v>752789</v>
      </c>
      <c r="F40" s="24">
        <v>0</v>
      </c>
      <c r="G40" s="24">
        <v>752789</v>
      </c>
      <c r="H40" s="24">
        <v>752789</v>
      </c>
      <c r="I40" s="24">
        <v>0</v>
      </c>
      <c r="J40" s="24">
        <v>752789</v>
      </c>
    </row>
    <row r="41" spans="1:10" ht="23.1" customHeight="1">
      <c r="A41" s="23" t="s">
        <v>265</v>
      </c>
      <c r="B41" s="23" t="s">
        <v>385</v>
      </c>
      <c r="C41" s="23" t="s">
        <v>382</v>
      </c>
      <c r="D41" s="23" t="s">
        <v>382</v>
      </c>
      <c r="E41" s="24">
        <v>2059294</v>
      </c>
      <c r="F41" s="24">
        <v>0</v>
      </c>
      <c r="G41" s="24">
        <v>2059294</v>
      </c>
      <c r="H41" s="24">
        <v>2059294</v>
      </c>
      <c r="I41" s="24">
        <v>0</v>
      </c>
      <c r="J41" s="24">
        <v>2059294</v>
      </c>
    </row>
    <row r="42" spans="1:10" ht="23.1" customHeight="1">
      <c r="A42" s="23" t="s">
        <v>279</v>
      </c>
      <c r="B42" s="23" t="s">
        <v>381</v>
      </c>
      <c r="C42" s="23" t="s">
        <v>382</v>
      </c>
      <c r="D42" s="23" t="s">
        <v>382</v>
      </c>
      <c r="E42" s="24">
        <v>98977</v>
      </c>
      <c r="F42" s="24">
        <v>0</v>
      </c>
      <c r="G42" s="24">
        <v>98977</v>
      </c>
      <c r="H42" s="24">
        <v>98977</v>
      </c>
      <c r="I42" s="24">
        <v>0</v>
      </c>
      <c r="J42" s="24">
        <v>98977</v>
      </c>
    </row>
    <row r="43" spans="1:10" ht="23.1" customHeight="1">
      <c r="A43" s="23" t="s">
        <v>287</v>
      </c>
      <c r="B43" s="23" t="s">
        <v>386</v>
      </c>
      <c r="C43" s="23" t="s">
        <v>382</v>
      </c>
      <c r="D43" s="23" t="s">
        <v>382</v>
      </c>
      <c r="E43" s="24">
        <v>577203</v>
      </c>
      <c r="F43" s="24">
        <v>0</v>
      </c>
      <c r="G43" s="24">
        <v>577203</v>
      </c>
      <c r="H43" s="24">
        <v>577203</v>
      </c>
      <c r="I43" s="24">
        <v>0</v>
      </c>
      <c r="J43" s="24">
        <v>577203</v>
      </c>
    </row>
    <row r="44" spans="1:10" ht="23.1" customHeight="1">
      <c r="A44" s="23" t="s">
        <v>326</v>
      </c>
      <c r="B44" s="23" t="s">
        <v>384</v>
      </c>
      <c r="C44" s="23" t="s">
        <v>382</v>
      </c>
      <c r="D44" s="23" t="s">
        <v>382</v>
      </c>
      <c r="E44" s="24">
        <v>848545</v>
      </c>
      <c r="F44" s="24">
        <v>0</v>
      </c>
      <c r="G44" s="24">
        <v>848545</v>
      </c>
      <c r="H44" s="24">
        <v>848545</v>
      </c>
      <c r="I44" s="24">
        <v>0</v>
      </c>
      <c r="J44" s="24">
        <v>848545</v>
      </c>
    </row>
    <row r="45" spans="1:10" ht="23.1" customHeight="1">
      <c r="A45" s="23" t="s">
        <v>311</v>
      </c>
      <c r="B45" s="23" t="s">
        <v>381</v>
      </c>
      <c r="C45" s="23" t="s">
        <v>382</v>
      </c>
      <c r="D45" s="23" t="s">
        <v>382</v>
      </c>
      <c r="E45" s="24">
        <v>1409151</v>
      </c>
      <c r="F45" s="24">
        <v>0</v>
      </c>
      <c r="G45" s="24">
        <v>1409151</v>
      </c>
      <c r="H45" s="24">
        <v>1409151</v>
      </c>
      <c r="I45" s="24">
        <v>0</v>
      </c>
      <c r="J45" s="24">
        <v>1409151</v>
      </c>
    </row>
    <row r="46" spans="1:10" ht="23.1" customHeight="1">
      <c r="A46" s="23" t="s">
        <v>328</v>
      </c>
      <c r="B46" s="23" t="s">
        <v>384</v>
      </c>
      <c r="C46" s="23" t="s">
        <v>382</v>
      </c>
      <c r="D46" s="23" t="s">
        <v>382</v>
      </c>
      <c r="E46" s="24">
        <v>1533273</v>
      </c>
      <c r="F46" s="24">
        <v>0</v>
      </c>
      <c r="G46" s="24">
        <v>1533273</v>
      </c>
      <c r="H46" s="24">
        <v>1533273</v>
      </c>
      <c r="I46" s="24">
        <v>0</v>
      </c>
      <c r="J46" s="24">
        <v>1533273</v>
      </c>
    </row>
    <row r="47" spans="1:10" ht="23.1" customHeight="1">
      <c r="A47" s="23" t="s">
        <v>347</v>
      </c>
      <c r="B47" s="23" t="s">
        <v>367</v>
      </c>
      <c r="C47" s="23" t="s">
        <v>382</v>
      </c>
      <c r="D47" s="23" t="s">
        <v>382</v>
      </c>
      <c r="E47" s="24">
        <v>121639</v>
      </c>
      <c r="F47" s="24">
        <v>0</v>
      </c>
      <c r="G47" s="24">
        <v>121639</v>
      </c>
      <c r="H47" s="24">
        <v>121639</v>
      </c>
      <c r="I47" s="24">
        <v>0</v>
      </c>
      <c r="J47" s="24">
        <v>121639</v>
      </c>
    </row>
    <row r="48" spans="1:10" ht="23.1" customHeight="1">
      <c r="A48" s="23" t="s">
        <v>281</v>
      </c>
      <c r="B48" s="23" t="s">
        <v>386</v>
      </c>
      <c r="C48" s="23" t="s">
        <v>382</v>
      </c>
      <c r="D48" s="23" t="s">
        <v>382</v>
      </c>
      <c r="E48" s="24">
        <v>423171</v>
      </c>
      <c r="F48" s="24">
        <v>0</v>
      </c>
      <c r="G48" s="24">
        <v>423171</v>
      </c>
      <c r="H48" s="24">
        <v>423171</v>
      </c>
      <c r="I48" s="24">
        <v>0</v>
      </c>
      <c r="J48" s="24">
        <v>423171</v>
      </c>
    </row>
    <row r="49" spans="1:10" ht="23.1" customHeight="1">
      <c r="A49" s="23" t="s">
        <v>300</v>
      </c>
      <c r="B49" s="23" t="s">
        <v>383</v>
      </c>
      <c r="C49" s="23" t="s">
        <v>382</v>
      </c>
      <c r="D49" s="23" t="s">
        <v>382</v>
      </c>
      <c r="E49" s="24">
        <v>6695974</v>
      </c>
      <c r="F49" s="24">
        <v>0</v>
      </c>
      <c r="G49" s="24">
        <v>6695974</v>
      </c>
      <c r="H49" s="24">
        <v>6695974</v>
      </c>
      <c r="I49" s="24">
        <v>0</v>
      </c>
      <c r="J49" s="24">
        <v>6695974</v>
      </c>
    </row>
    <row r="50" spans="1:10" ht="23.1" customHeight="1">
      <c r="A50" s="23" t="s">
        <v>290</v>
      </c>
      <c r="B50" s="23" t="s">
        <v>387</v>
      </c>
      <c r="C50" s="23" t="s">
        <v>382</v>
      </c>
      <c r="D50" s="23" t="s">
        <v>382</v>
      </c>
      <c r="E50" s="24">
        <v>61678056</v>
      </c>
      <c r="F50" s="24">
        <v>0</v>
      </c>
      <c r="G50" s="24">
        <v>61678056</v>
      </c>
      <c r="H50" s="24">
        <v>61678056</v>
      </c>
      <c r="I50" s="24">
        <v>0</v>
      </c>
      <c r="J50" s="24">
        <v>61678056</v>
      </c>
    </row>
    <row r="51" spans="1:10" ht="23.1" customHeight="1">
      <c r="A51" s="23" t="s">
        <v>354</v>
      </c>
      <c r="B51" s="23" t="s">
        <v>388</v>
      </c>
      <c r="C51" s="23" t="s">
        <v>382</v>
      </c>
      <c r="D51" s="23" t="s">
        <v>382</v>
      </c>
      <c r="E51" s="24">
        <v>12797112</v>
      </c>
      <c r="F51" s="24">
        <v>0</v>
      </c>
      <c r="G51" s="24">
        <v>12797112</v>
      </c>
      <c r="H51" s="24">
        <v>12797112</v>
      </c>
      <c r="I51" s="24">
        <v>0</v>
      </c>
      <c r="J51" s="24">
        <v>12797112</v>
      </c>
    </row>
    <row r="52" spans="1:10" ht="23.1" customHeight="1">
      <c r="A52" s="23" t="s">
        <v>315</v>
      </c>
      <c r="B52" s="23" t="s">
        <v>381</v>
      </c>
      <c r="C52" s="23" t="s">
        <v>382</v>
      </c>
      <c r="D52" s="23" t="s">
        <v>382</v>
      </c>
      <c r="E52" s="24">
        <v>3575485</v>
      </c>
      <c r="F52" s="24">
        <v>0</v>
      </c>
      <c r="G52" s="24">
        <v>3575485</v>
      </c>
      <c r="H52" s="24">
        <v>3575485</v>
      </c>
      <c r="I52" s="24">
        <v>0</v>
      </c>
      <c r="J52" s="24">
        <v>3575485</v>
      </c>
    </row>
    <row r="53" spans="1:10" ht="23.1" customHeight="1">
      <c r="A53" s="23" t="s">
        <v>276</v>
      </c>
      <c r="B53" s="23" t="s">
        <v>388</v>
      </c>
      <c r="C53" s="23" t="s">
        <v>382</v>
      </c>
      <c r="D53" s="23" t="s">
        <v>382</v>
      </c>
      <c r="E53" s="24">
        <v>231382</v>
      </c>
      <c r="F53" s="24">
        <v>0</v>
      </c>
      <c r="G53" s="24">
        <v>231382</v>
      </c>
      <c r="H53" s="24">
        <v>231382</v>
      </c>
      <c r="I53" s="24">
        <v>0</v>
      </c>
      <c r="J53" s="24">
        <v>231382</v>
      </c>
    </row>
    <row r="54" spans="1:10" ht="23.1" customHeight="1">
      <c r="A54" s="23" t="s">
        <v>332</v>
      </c>
      <c r="B54" s="23" t="s">
        <v>384</v>
      </c>
      <c r="C54" s="23" t="s">
        <v>382</v>
      </c>
      <c r="D54" s="23" t="s">
        <v>382</v>
      </c>
      <c r="E54" s="24">
        <v>1301740</v>
      </c>
      <c r="F54" s="24">
        <v>0</v>
      </c>
      <c r="G54" s="24">
        <v>1301740</v>
      </c>
      <c r="H54" s="24">
        <v>1301740</v>
      </c>
      <c r="I54" s="24">
        <v>0</v>
      </c>
      <c r="J54" s="24">
        <v>1301740</v>
      </c>
    </row>
    <row r="55" spans="1:10" ht="23.1" customHeight="1">
      <c r="A55" s="23" t="s">
        <v>305</v>
      </c>
      <c r="B55" s="23" t="s">
        <v>383</v>
      </c>
      <c r="C55" s="23" t="s">
        <v>382</v>
      </c>
      <c r="D55" s="23" t="s">
        <v>382</v>
      </c>
      <c r="E55" s="24">
        <v>254795</v>
      </c>
      <c r="F55" s="24">
        <v>0</v>
      </c>
      <c r="G55" s="24">
        <v>254795</v>
      </c>
      <c r="H55" s="24">
        <v>254795</v>
      </c>
      <c r="I55" s="24">
        <v>0</v>
      </c>
      <c r="J55" s="24">
        <v>254795</v>
      </c>
    </row>
    <row r="56" spans="1:10" ht="23.1" customHeight="1">
      <c r="A56" s="23" t="s">
        <v>323</v>
      </c>
      <c r="B56" s="23" t="s">
        <v>384</v>
      </c>
      <c r="C56" s="23" t="s">
        <v>382</v>
      </c>
      <c r="D56" s="23" t="s">
        <v>382</v>
      </c>
      <c r="E56" s="24">
        <v>2115236</v>
      </c>
      <c r="F56" s="24">
        <v>0</v>
      </c>
      <c r="G56" s="24">
        <v>2115236</v>
      </c>
      <c r="H56" s="24">
        <v>2115236</v>
      </c>
      <c r="I56" s="24">
        <v>0</v>
      </c>
      <c r="J56" s="24">
        <v>2115236</v>
      </c>
    </row>
    <row r="57" spans="1:10" ht="23.1" customHeight="1">
      <c r="A57" s="23" t="s">
        <v>298</v>
      </c>
      <c r="B57" s="23" t="s">
        <v>383</v>
      </c>
      <c r="C57" s="23" t="s">
        <v>382</v>
      </c>
      <c r="D57" s="23" t="s">
        <v>382</v>
      </c>
      <c r="E57" s="24">
        <v>129147</v>
      </c>
      <c r="F57" s="24">
        <v>0</v>
      </c>
      <c r="G57" s="24">
        <v>129147</v>
      </c>
      <c r="H57" s="24">
        <v>129147</v>
      </c>
      <c r="I57" s="24">
        <v>0</v>
      </c>
      <c r="J57" s="24">
        <v>129147</v>
      </c>
    </row>
    <row r="58" spans="1:10" ht="23.1" customHeight="1">
      <c r="A58" s="23" t="s">
        <v>284</v>
      </c>
      <c r="B58" s="23" t="s">
        <v>389</v>
      </c>
      <c r="C58" s="23" t="s">
        <v>382</v>
      </c>
      <c r="D58" s="23" t="s">
        <v>382</v>
      </c>
      <c r="E58" s="24">
        <v>4506591</v>
      </c>
      <c r="F58" s="24">
        <v>0</v>
      </c>
      <c r="G58" s="24">
        <v>4506591</v>
      </c>
      <c r="H58" s="24">
        <v>4506591</v>
      </c>
      <c r="I58" s="24">
        <v>0</v>
      </c>
      <c r="J58" s="24">
        <v>4506591</v>
      </c>
    </row>
    <row r="59" spans="1:10" ht="23.1" customHeight="1">
      <c r="A59" s="23" t="s">
        <v>337</v>
      </c>
      <c r="B59" s="23" t="s">
        <v>384</v>
      </c>
      <c r="C59" s="23" t="s">
        <v>382</v>
      </c>
      <c r="D59" s="23" t="s">
        <v>382</v>
      </c>
      <c r="E59" s="24">
        <v>198687</v>
      </c>
      <c r="F59" s="24">
        <v>0</v>
      </c>
      <c r="G59" s="24">
        <v>198687</v>
      </c>
      <c r="H59" s="24">
        <v>198687</v>
      </c>
      <c r="I59" s="24">
        <v>0</v>
      </c>
      <c r="J59" s="24">
        <v>198687</v>
      </c>
    </row>
    <row r="60" spans="1:10" ht="23.1" customHeight="1">
      <c r="A60" s="23" t="s">
        <v>307</v>
      </c>
      <c r="B60" s="23" t="s">
        <v>384</v>
      </c>
      <c r="C60" s="23" t="s">
        <v>382</v>
      </c>
      <c r="D60" s="23" t="s">
        <v>382</v>
      </c>
      <c r="E60" s="24">
        <v>127451</v>
      </c>
      <c r="F60" s="24">
        <v>0</v>
      </c>
      <c r="G60" s="24">
        <v>127451</v>
      </c>
      <c r="H60" s="24">
        <v>127451</v>
      </c>
      <c r="I60" s="24">
        <v>0</v>
      </c>
      <c r="J60" s="24">
        <v>127451</v>
      </c>
    </row>
    <row r="61" spans="1:10" ht="23.1" customHeight="1">
      <c r="A61" s="23" t="s">
        <v>271</v>
      </c>
      <c r="B61" s="23" t="s">
        <v>388</v>
      </c>
      <c r="C61" s="23" t="s">
        <v>382</v>
      </c>
      <c r="D61" s="23" t="s">
        <v>382</v>
      </c>
      <c r="E61" s="24">
        <v>15164146</v>
      </c>
      <c r="F61" s="24">
        <v>0</v>
      </c>
      <c r="G61" s="24">
        <v>15164146</v>
      </c>
      <c r="H61" s="24">
        <v>15164146</v>
      </c>
      <c r="I61" s="24">
        <v>0</v>
      </c>
      <c r="J61" s="24">
        <v>15164146</v>
      </c>
    </row>
    <row r="62" spans="1:10" ht="23.1" customHeight="1">
      <c r="A62" s="23" t="s">
        <v>318</v>
      </c>
      <c r="B62" s="23" t="s">
        <v>381</v>
      </c>
      <c r="C62" s="23" t="s">
        <v>382</v>
      </c>
      <c r="D62" s="23" t="s">
        <v>382</v>
      </c>
      <c r="E62" s="24">
        <v>3675507</v>
      </c>
      <c r="F62" s="24">
        <v>0</v>
      </c>
      <c r="G62" s="24">
        <v>3675507</v>
      </c>
      <c r="H62" s="24">
        <v>3675507</v>
      </c>
      <c r="I62" s="24">
        <v>0</v>
      </c>
      <c r="J62" s="24">
        <v>3675507</v>
      </c>
    </row>
    <row r="63" spans="1:10" ht="23.1" customHeight="1">
      <c r="A63" s="23" t="s">
        <v>303</v>
      </c>
      <c r="B63" s="23" t="s">
        <v>383</v>
      </c>
      <c r="C63" s="23" t="s">
        <v>382</v>
      </c>
      <c r="D63" s="23" t="s">
        <v>382</v>
      </c>
      <c r="E63" s="24">
        <v>9504120</v>
      </c>
      <c r="F63" s="24">
        <v>0</v>
      </c>
      <c r="G63" s="24">
        <v>9504120</v>
      </c>
      <c r="H63" s="24">
        <v>9504120</v>
      </c>
      <c r="I63" s="24">
        <v>0</v>
      </c>
      <c r="J63" s="24">
        <v>9504120</v>
      </c>
    </row>
    <row r="64" spans="1:10" ht="23.1" customHeight="1">
      <c r="A64" s="23" t="s">
        <v>268</v>
      </c>
      <c r="B64" s="23" t="s">
        <v>388</v>
      </c>
      <c r="C64" s="23" t="s">
        <v>382</v>
      </c>
      <c r="D64" s="23" t="s">
        <v>382</v>
      </c>
      <c r="E64" s="24">
        <v>9591816</v>
      </c>
      <c r="F64" s="24">
        <v>0</v>
      </c>
      <c r="G64" s="24">
        <v>9591816</v>
      </c>
      <c r="H64" s="24">
        <v>9591816</v>
      </c>
      <c r="I64" s="24">
        <v>0</v>
      </c>
      <c r="J64" s="24">
        <v>9591816</v>
      </c>
    </row>
    <row r="65" spans="1:10" ht="23.1" customHeight="1">
      <c r="A65" s="23" t="s">
        <v>309</v>
      </c>
      <c r="B65" s="23" t="s">
        <v>384</v>
      </c>
      <c r="C65" s="23" t="s">
        <v>382</v>
      </c>
      <c r="D65" s="23" t="s">
        <v>382</v>
      </c>
      <c r="E65" s="24">
        <v>127342</v>
      </c>
      <c r="F65" s="24">
        <v>0</v>
      </c>
      <c r="G65" s="24">
        <v>127342</v>
      </c>
      <c r="H65" s="24">
        <v>127342</v>
      </c>
      <c r="I65" s="24">
        <v>0</v>
      </c>
      <c r="J65" s="24">
        <v>127342</v>
      </c>
    </row>
    <row r="66" spans="1:10" ht="23.1" customHeight="1">
      <c r="A66" s="23" t="s">
        <v>352</v>
      </c>
      <c r="B66" s="23" t="s">
        <v>389</v>
      </c>
      <c r="C66" s="23" t="s">
        <v>382</v>
      </c>
      <c r="D66" s="23" t="s">
        <v>382</v>
      </c>
      <c r="E66" s="24">
        <v>62143951</v>
      </c>
      <c r="F66" s="24">
        <v>0</v>
      </c>
      <c r="G66" s="24">
        <v>62143951</v>
      </c>
      <c r="H66" s="24">
        <v>62143951</v>
      </c>
      <c r="I66" s="24">
        <v>0</v>
      </c>
      <c r="J66" s="24">
        <v>62143951</v>
      </c>
    </row>
    <row r="67" spans="1:10" ht="23.1" customHeight="1">
      <c r="A67" s="23" t="s">
        <v>339</v>
      </c>
      <c r="B67" s="23" t="s">
        <v>381</v>
      </c>
      <c r="C67" s="23" t="s">
        <v>382</v>
      </c>
      <c r="D67" s="23" t="s">
        <v>382</v>
      </c>
      <c r="E67" s="24">
        <v>666879</v>
      </c>
      <c r="F67" s="24">
        <v>0</v>
      </c>
      <c r="G67" s="24">
        <v>666879</v>
      </c>
      <c r="H67" s="24">
        <v>666879</v>
      </c>
      <c r="I67" s="24">
        <v>0</v>
      </c>
      <c r="J67" s="24">
        <v>666879</v>
      </c>
    </row>
    <row r="68" spans="1:10" ht="23.1" customHeight="1">
      <c r="A68" s="23" t="s">
        <v>313</v>
      </c>
      <c r="B68" s="23" t="s">
        <v>381</v>
      </c>
      <c r="C68" s="23" t="s">
        <v>382</v>
      </c>
      <c r="D68" s="23" t="s">
        <v>382</v>
      </c>
      <c r="E68" s="24">
        <v>84932</v>
      </c>
      <c r="F68" s="24">
        <v>0</v>
      </c>
      <c r="G68" s="24">
        <v>84932</v>
      </c>
      <c r="H68" s="24">
        <v>84932</v>
      </c>
      <c r="I68" s="24">
        <v>0</v>
      </c>
      <c r="J68" s="24">
        <v>84932</v>
      </c>
    </row>
    <row r="69" spans="1:10" ht="23.1" customHeight="1">
      <c r="A69" s="23" t="s">
        <v>274</v>
      </c>
      <c r="B69" s="23" t="s">
        <v>388</v>
      </c>
      <c r="C69" s="23" t="s">
        <v>382</v>
      </c>
      <c r="D69" s="23" t="s">
        <v>382</v>
      </c>
      <c r="E69" s="24">
        <v>20424775</v>
      </c>
      <c r="F69" s="24">
        <v>0</v>
      </c>
      <c r="G69" s="24">
        <v>20424775</v>
      </c>
      <c r="H69" s="24">
        <v>20424775</v>
      </c>
      <c r="I69" s="24">
        <v>0</v>
      </c>
      <c r="J69" s="24">
        <v>20424775</v>
      </c>
    </row>
    <row r="70" spans="1:10" ht="23.1" customHeight="1">
      <c r="A70" s="23" t="s">
        <v>293</v>
      </c>
      <c r="B70" s="23" t="s">
        <v>383</v>
      </c>
      <c r="C70" s="23" t="s">
        <v>382</v>
      </c>
      <c r="D70" s="23" t="s">
        <v>382</v>
      </c>
      <c r="E70" s="24">
        <v>1510864</v>
      </c>
      <c r="F70" s="24">
        <v>0</v>
      </c>
      <c r="G70" s="24">
        <v>1510864</v>
      </c>
      <c r="H70" s="24">
        <v>1510864</v>
      </c>
      <c r="I70" s="24">
        <v>0</v>
      </c>
      <c r="J70" s="24">
        <v>1510864</v>
      </c>
    </row>
    <row r="71" spans="1:10" ht="23.1" customHeight="1">
      <c r="A71" s="23" t="s">
        <v>330</v>
      </c>
      <c r="B71" s="23" t="s">
        <v>384</v>
      </c>
      <c r="C71" s="23" t="s">
        <v>382</v>
      </c>
      <c r="D71" s="23" t="s">
        <v>382</v>
      </c>
      <c r="E71" s="24">
        <v>127812</v>
      </c>
      <c r="F71" s="24">
        <v>0</v>
      </c>
      <c r="G71" s="24">
        <v>127812</v>
      </c>
      <c r="H71" s="24">
        <v>127812</v>
      </c>
      <c r="I71" s="24">
        <v>0</v>
      </c>
      <c r="J71" s="24">
        <v>127812</v>
      </c>
    </row>
    <row r="72" spans="1:10" ht="23.1" customHeight="1">
      <c r="A72" s="23" t="s">
        <v>52</v>
      </c>
      <c r="B72" s="23"/>
      <c r="C72" s="23"/>
      <c r="D72" s="23"/>
      <c r="E72" s="24">
        <v>10646066801</v>
      </c>
      <c r="F72" s="24">
        <v>0</v>
      </c>
      <c r="G72" s="24">
        <v>10646066801</v>
      </c>
      <c r="H72" s="24">
        <v>10646066801</v>
      </c>
      <c r="I72" s="24">
        <v>0</v>
      </c>
      <c r="J72" s="24">
        <v>10646066801</v>
      </c>
    </row>
    <row r="73" spans="1:10" ht="23.1" customHeight="1">
      <c r="A73" s="23" t="s">
        <v>53</v>
      </c>
      <c r="B73" s="23"/>
      <c r="C73" s="23"/>
      <c r="D73" s="23"/>
      <c r="E73" s="25"/>
      <c r="F73" s="25"/>
      <c r="G73" s="25"/>
      <c r="H73" s="25"/>
      <c r="I73" s="25"/>
      <c r="J73" s="25"/>
    </row>
    <row r="74" spans="1:10">
      <c r="E74" s="62"/>
    </row>
    <row r="75" spans="1:10">
      <c r="E75" s="62"/>
    </row>
    <row r="76" spans="1:10">
      <c r="E76" s="62"/>
    </row>
    <row r="77" spans="1:10">
      <c r="E77" s="62"/>
    </row>
  </sheetData>
  <mergeCells count="9">
    <mergeCell ref="B8:D8"/>
    <mergeCell ref="E8:G8"/>
    <mergeCell ref="H8:J8"/>
    <mergeCell ref="A1:J1"/>
    <mergeCell ref="A2:J2"/>
    <mergeCell ref="A3:J3"/>
    <mergeCell ref="A7:J7"/>
    <mergeCell ref="A6:J6"/>
    <mergeCell ref="A5:J5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9BEE8-8FA8-4B96-BDD4-0414651EBFA5}">
  <dimension ref="A1:G49"/>
  <sheetViews>
    <sheetView rightToLeft="1" zoomScaleNormal="100" workbookViewId="0">
      <selection activeCell="N21" sqref="N21"/>
    </sheetView>
  </sheetViews>
  <sheetFormatPr defaultColWidth="9" defaultRowHeight="16.8"/>
  <cols>
    <col min="1" max="1" width="31.375" style="16" customWidth="1"/>
    <col min="2" max="7" width="13" style="16" customWidth="1"/>
    <col min="8" max="8" width="9" style="1" customWidth="1"/>
    <col min="9" max="16384" width="9" style="1"/>
  </cols>
  <sheetData>
    <row r="1" spans="1:7" ht="18.600000000000001">
      <c r="A1" s="102" t="s">
        <v>0</v>
      </c>
      <c r="B1" s="102"/>
      <c r="C1" s="102"/>
      <c r="D1" s="102"/>
      <c r="E1" s="102"/>
      <c r="F1" s="102"/>
      <c r="G1" s="102"/>
    </row>
    <row r="2" spans="1:7" ht="18.600000000000001">
      <c r="A2" s="102" t="s">
        <v>234</v>
      </c>
      <c r="B2" s="102"/>
      <c r="C2" s="102"/>
      <c r="D2" s="102"/>
      <c r="E2" s="102"/>
      <c r="F2" s="102"/>
      <c r="G2" s="102"/>
    </row>
    <row r="3" spans="1:7" ht="18.600000000000001">
      <c r="A3" s="102" t="s">
        <v>5</v>
      </c>
      <c r="B3" s="102"/>
      <c r="C3" s="102"/>
      <c r="D3" s="102"/>
      <c r="E3" s="102"/>
      <c r="F3" s="102"/>
      <c r="G3" s="102"/>
    </row>
    <row r="4" spans="1:7" ht="18.600000000000001">
      <c r="A4" s="27"/>
      <c r="B4" s="27"/>
      <c r="C4" s="27"/>
      <c r="D4" s="27"/>
      <c r="E4" s="27"/>
      <c r="F4" s="27"/>
      <c r="G4" s="27"/>
    </row>
    <row r="5" spans="1:7" ht="18.600000000000001">
      <c r="A5" s="105" t="s">
        <v>235</v>
      </c>
      <c r="B5" s="105"/>
      <c r="C5" s="105"/>
      <c r="D5" s="105"/>
      <c r="E5" s="105"/>
      <c r="F5" s="105"/>
      <c r="G5" s="105"/>
    </row>
    <row r="6" spans="1:7" ht="18.600000000000001">
      <c r="A6" s="105" t="s">
        <v>390</v>
      </c>
      <c r="B6" s="105"/>
      <c r="C6" s="105"/>
      <c r="D6" s="105"/>
      <c r="E6" s="105"/>
      <c r="F6" s="105"/>
      <c r="G6" s="105"/>
    </row>
    <row r="7" spans="1:7" ht="18.600000000000001">
      <c r="A7" s="105" t="s">
        <v>391</v>
      </c>
      <c r="B7" s="105"/>
      <c r="C7" s="105"/>
      <c r="D7" s="105"/>
      <c r="E7" s="105"/>
      <c r="F7" s="105"/>
      <c r="G7" s="105"/>
    </row>
    <row r="8" spans="1:7" ht="18.600000000000001">
      <c r="A8" s="21"/>
      <c r="B8" s="21"/>
      <c r="C8" s="21"/>
      <c r="D8" s="21"/>
      <c r="E8" s="21"/>
      <c r="F8" s="21"/>
      <c r="G8" s="21"/>
    </row>
    <row r="9" spans="1:7" ht="16.5" customHeight="1">
      <c r="A9" s="27"/>
      <c r="B9" s="119" t="s">
        <v>250</v>
      </c>
      <c r="C9" s="119"/>
      <c r="D9" s="119"/>
      <c r="E9" s="119" t="s">
        <v>251</v>
      </c>
      <c r="F9" s="119"/>
      <c r="G9" s="119"/>
    </row>
    <row r="10" spans="1:7" ht="18.600000000000001">
      <c r="A10" s="33" t="s">
        <v>260</v>
      </c>
      <c r="B10" s="33" t="s">
        <v>373</v>
      </c>
      <c r="C10" s="33" t="s">
        <v>359</v>
      </c>
      <c r="D10" s="33" t="s">
        <v>374</v>
      </c>
      <c r="E10" s="33" t="s">
        <v>373</v>
      </c>
      <c r="F10" s="33" t="s">
        <v>359</v>
      </c>
      <c r="G10" s="33" t="s">
        <v>374</v>
      </c>
    </row>
    <row r="11" spans="1:7" ht="23.1" customHeight="1">
      <c r="A11" s="23" t="s">
        <v>321</v>
      </c>
      <c r="B11" s="24">
        <v>1569888</v>
      </c>
      <c r="C11" s="24">
        <v>0</v>
      </c>
      <c r="D11" s="24">
        <v>1569888</v>
      </c>
      <c r="E11" s="24">
        <v>1569888</v>
      </c>
      <c r="F11" s="24">
        <v>0</v>
      </c>
      <c r="G11" s="24">
        <v>1569888</v>
      </c>
    </row>
    <row r="12" spans="1:7" ht="23.1" customHeight="1">
      <c r="A12" s="23" t="s">
        <v>350</v>
      </c>
      <c r="B12" s="24">
        <v>7836</v>
      </c>
      <c r="C12" s="24">
        <v>0</v>
      </c>
      <c r="D12" s="24">
        <v>7836</v>
      </c>
      <c r="E12" s="24">
        <v>7836</v>
      </c>
      <c r="F12" s="24">
        <v>0</v>
      </c>
      <c r="G12" s="24">
        <v>7836</v>
      </c>
    </row>
    <row r="13" spans="1:7" ht="23.1" customHeight="1">
      <c r="A13" s="23" t="s">
        <v>335</v>
      </c>
      <c r="B13" s="24">
        <v>331886</v>
      </c>
      <c r="C13" s="24">
        <v>0</v>
      </c>
      <c r="D13" s="24">
        <v>331886</v>
      </c>
      <c r="E13" s="24">
        <v>331886</v>
      </c>
      <c r="F13" s="24">
        <v>0</v>
      </c>
      <c r="G13" s="24">
        <v>331886</v>
      </c>
    </row>
    <row r="14" spans="1:7" ht="23.1" customHeight="1">
      <c r="A14" s="23" t="s">
        <v>344</v>
      </c>
      <c r="B14" s="24">
        <v>3951982</v>
      </c>
      <c r="C14" s="24">
        <v>0</v>
      </c>
      <c r="D14" s="24">
        <v>3951982</v>
      </c>
      <c r="E14" s="24">
        <v>3951982</v>
      </c>
      <c r="F14" s="24">
        <v>0</v>
      </c>
      <c r="G14" s="24">
        <v>3951982</v>
      </c>
    </row>
    <row r="15" spans="1:7" ht="23.1" customHeight="1">
      <c r="A15" s="23" t="s">
        <v>342</v>
      </c>
      <c r="B15" s="24">
        <v>127326</v>
      </c>
      <c r="C15" s="24">
        <v>0</v>
      </c>
      <c r="D15" s="24">
        <v>127326</v>
      </c>
      <c r="E15" s="24">
        <v>127326</v>
      </c>
      <c r="F15" s="24">
        <v>0</v>
      </c>
      <c r="G15" s="24">
        <v>127326</v>
      </c>
    </row>
    <row r="16" spans="1:7" ht="23.1" customHeight="1">
      <c r="A16" s="23" t="s">
        <v>296</v>
      </c>
      <c r="B16" s="24">
        <v>752789</v>
      </c>
      <c r="C16" s="24">
        <v>0</v>
      </c>
      <c r="D16" s="24">
        <v>752789</v>
      </c>
      <c r="E16" s="24">
        <v>752789</v>
      </c>
      <c r="F16" s="24">
        <v>0</v>
      </c>
      <c r="G16" s="24">
        <v>752789</v>
      </c>
    </row>
    <row r="17" spans="1:7" ht="23.1" customHeight="1">
      <c r="A17" s="23" t="s">
        <v>265</v>
      </c>
      <c r="B17" s="24">
        <v>2059294</v>
      </c>
      <c r="C17" s="24">
        <v>0</v>
      </c>
      <c r="D17" s="24">
        <v>2059294</v>
      </c>
      <c r="E17" s="24">
        <v>2059294</v>
      </c>
      <c r="F17" s="24">
        <v>0</v>
      </c>
      <c r="G17" s="24">
        <v>2059294</v>
      </c>
    </row>
    <row r="18" spans="1:7" ht="23.1" customHeight="1">
      <c r="A18" s="23" t="s">
        <v>279</v>
      </c>
      <c r="B18" s="24">
        <v>98977</v>
      </c>
      <c r="C18" s="24">
        <v>0</v>
      </c>
      <c r="D18" s="24">
        <v>98977</v>
      </c>
      <c r="E18" s="24">
        <v>98977</v>
      </c>
      <c r="F18" s="24">
        <v>0</v>
      </c>
      <c r="G18" s="24">
        <v>98977</v>
      </c>
    </row>
    <row r="19" spans="1:7" ht="23.1" customHeight="1">
      <c r="A19" s="23" t="s">
        <v>287</v>
      </c>
      <c r="B19" s="24">
        <v>577203</v>
      </c>
      <c r="C19" s="24">
        <v>0</v>
      </c>
      <c r="D19" s="24">
        <v>577203</v>
      </c>
      <c r="E19" s="24">
        <v>577203</v>
      </c>
      <c r="F19" s="24">
        <v>0</v>
      </c>
      <c r="G19" s="24">
        <v>577203</v>
      </c>
    </row>
    <row r="20" spans="1:7" ht="23.1" customHeight="1">
      <c r="A20" s="23" t="s">
        <v>326</v>
      </c>
      <c r="B20" s="24">
        <v>848545</v>
      </c>
      <c r="C20" s="24">
        <v>0</v>
      </c>
      <c r="D20" s="24">
        <v>848545</v>
      </c>
      <c r="E20" s="24">
        <v>848545</v>
      </c>
      <c r="F20" s="24">
        <v>0</v>
      </c>
      <c r="G20" s="24">
        <v>848545</v>
      </c>
    </row>
    <row r="21" spans="1:7" ht="23.1" customHeight="1">
      <c r="A21" s="23" t="s">
        <v>311</v>
      </c>
      <c r="B21" s="24">
        <v>1409151</v>
      </c>
      <c r="C21" s="24">
        <v>0</v>
      </c>
      <c r="D21" s="24">
        <v>1409151</v>
      </c>
      <c r="E21" s="24">
        <v>1409151</v>
      </c>
      <c r="F21" s="24">
        <v>0</v>
      </c>
      <c r="G21" s="24">
        <v>1409151</v>
      </c>
    </row>
    <row r="22" spans="1:7" ht="23.1" customHeight="1">
      <c r="A22" s="23" t="s">
        <v>328</v>
      </c>
      <c r="B22" s="24">
        <v>1533273</v>
      </c>
      <c r="C22" s="24">
        <v>0</v>
      </c>
      <c r="D22" s="24">
        <v>1533273</v>
      </c>
      <c r="E22" s="24">
        <v>1533273</v>
      </c>
      <c r="F22" s="24">
        <v>0</v>
      </c>
      <c r="G22" s="24">
        <v>1533273</v>
      </c>
    </row>
    <row r="23" spans="1:7" ht="23.1" customHeight="1">
      <c r="A23" s="23" t="s">
        <v>347</v>
      </c>
      <c r="B23" s="24">
        <v>121639</v>
      </c>
      <c r="C23" s="24">
        <v>0</v>
      </c>
      <c r="D23" s="24">
        <v>121639</v>
      </c>
      <c r="E23" s="24">
        <v>121639</v>
      </c>
      <c r="F23" s="24">
        <v>0</v>
      </c>
      <c r="G23" s="24">
        <v>121639</v>
      </c>
    </row>
    <row r="24" spans="1:7" ht="23.1" customHeight="1">
      <c r="A24" s="23" t="s">
        <v>281</v>
      </c>
      <c r="B24" s="24">
        <v>423171</v>
      </c>
      <c r="C24" s="24">
        <v>0</v>
      </c>
      <c r="D24" s="24">
        <v>423171</v>
      </c>
      <c r="E24" s="24">
        <v>423171</v>
      </c>
      <c r="F24" s="24">
        <v>0</v>
      </c>
      <c r="G24" s="24">
        <v>423171</v>
      </c>
    </row>
    <row r="25" spans="1:7" ht="23.1" customHeight="1">
      <c r="A25" s="23" t="s">
        <v>300</v>
      </c>
      <c r="B25" s="24">
        <v>6695974</v>
      </c>
      <c r="C25" s="24">
        <v>0</v>
      </c>
      <c r="D25" s="24">
        <v>6695974</v>
      </c>
      <c r="E25" s="24">
        <v>6695974</v>
      </c>
      <c r="F25" s="24">
        <v>0</v>
      </c>
      <c r="G25" s="24">
        <v>6695974</v>
      </c>
    </row>
    <row r="26" spans="1:7" ht="23.1" customHeight="1">
      <c r="A26" s="23" t="s">
        <v>290</v>
      </c>
      <c r="B26" s="24">
        <v>61678056</v>
      </c>
      <c r="C26" s="24">
        <v>0</v>
      </c>
      <c r="D26" s="24">
        <v>61678056</v>
      </c>
      <c r="E26" s="24">
        <v>61678056</v>
      </c>
      <c r="F26" s="24">
        <v>0</v>
      </c>
      <c r="G26" s="24">
        <v>61678056</v>
      </c>
    </row>
    <row r="27" spans="1:7" ht="23.1" customHeight="1">
      <c r="A27" s="23" t="s">
        <v>354</v>
      </c>
      <c r="B27" s="24">
        <v>12797112</v>
      </c>
      <c r="C27" s="24">
        <v>0</v>
      </c>
      <c r="D27" s="24">
        <v>12797112</v>
      </c>
      <c r="E27" s="24">
        <v>12797112</v>
      </c>
      <c r="F27" s="24">
        <v>0</v>
      </c>
      <c r="G27" s="24">
        <v>12797112</v>
      </c>
    </row>
    <row r="28" spans="1:7" ht="23.1" customHeight="1">
      <c r="A28" s="23" t="s">
        <v>315</v>
      </c>
      <c r="B28" s="24">
        <v>3575485</v>
      </c>
      <c r="C28" s="24">
        <v>0</v>
      </c>
      <c r="D28" s="24">
        <v>3575485</v>
      </c>
      <c r="E28" s="24">
        <v>3575485</v>
      </c>
      <c r="F28" s="24">
        <v>0</v>
      </c>
      <c r="G28" s="24">
        <v>3575485</v>
      </c>
    </row>
    <row r="29" spans="1:7" ht="23.1" customHeight="1">
      <c r="A29" s="23" t="s">
        <v>276</v>
      </c>
      <c r="B29" s="24">
        <v>231382</v>
      </c>
      <c r="C29" s="24">
        <v>0</v>
      </c>
      <c r="D29" s="24">
        <v>231382</v>
      </c>
      <c r="E29" s="24">
        <v>231382</v>
      </c>
      <c r="F29" s="24">
        <v>0</v>
      </c>
      <c r="G29" s="24">
        <v>231382</v>
      </c>
    </row>
    <row r="30" spans="1:7" ht="23.1" customHeight="1">
      <c r="A30" s="23" t="s">
        <v>332</v>
      </c>
      <c r="B30" s="24">
        <v>1301740</v>
      </c>
      <c r="C30" s="24">
        <v>0</v>
      </c>
      <c r="D30" s="24">
        <v>1301740</v>
      </c>
      <c r="E30" s="24">
        <v>1301740</v>
      </c>
      <c r="F30" s="24">
        <v>0</v>
      </c>
      <c r="G30" s="24">
        <v>1301740</v>
      </c>
    </row>
    <row r="31" spans="1:7" ht="23.1" customHeight="1">
      <c r="A31" s="23" t="s">
        <v>305</v>
      </c>
      <c r="B31" s="24">
        <v>254795</v>
      </c>
      <c r="C31" s="24">
        <v>0</v>
      </c>
      <c r="D31" s="24">
        <v>254795</v>
      </c>
      <c r="E31" s="24">
        <v>254795</v>
      </c>
      <c r="F31" s="24">
        <v>0</v>
      </c>
      <c r="G31" s="24">
        <v>254795</v>
      </c>
    </row>
    <row r="32" spans="1:7" ht="23.1" customHeight="1">
      <c r="A32" s="23" t="s">
        <v>323</v>
      </c>
      <c r="B32" s="24">
        <v>2115236</v>
      </c>
      <c r="C32" s="24">
        <v>0</v>
      </c>
      <c r="D32" s="24">
        <v>2115236</v>
      </c>
      <c r="E32" s="24">
        <v>2115236</v>
      </c>
      <c r="F32" s="24">
        <v>0</v>
      </c>
      <c r="G32" s="24">
        <v>2115236</v>
      </c>
    </row>
    <row r="33" spans="1:7" ht="23.1" customHeight="1">
      <c r="A33" s="23" t="s">
        <v>298</v>
      </c>
      <c r="B33" s="24">
        <v>129147</v>
      </c>
      <c r="C33" s="24">
        <v>0</v>
      </c>
      <c r="D33" s="24">
        <v>129147</v>
      </c>
      <c r="E33" s="24">
        <v>129147</v>
      </c>
      <c r="F33" s="24">
        <v>0</v>
      </c>
      <c r="G33" s="24">
        <v>129147</v>
      </c>
    </row>
    <row r="34" spans="1:7" ht="23.1" customHeight="1">
      <c r="A34" s="23" t="s">
        <v>284</v>
      </c>
      <c r="B34" s="24">
        <v>4506591</v>
      </c>
      <c r="C34" s="24">
        <v>0</v>
      </c>
      <c r="D34" s="24">
        <v>4506591</v>
      </c>
      <c r="E34" s="24">
        <v>4506591</v>
      </c>
      <c r="F34" s="24">
        <v>0</v>
      </c>
      <c r="G34" s="24">
        <v>4506591</v>
      </c>
    </row>
    <row r="35" spans="1:7" ht="23.1" customHeight="1">
      <c r="A35" s="23" t="s">
        <v>337</v>
      </c>
      <c r="B35" s="24">
        <v>198687</v>
      </c>
      <c r="C35" s="24">
        <v>0</v>
      </c>
      <c r="D35" s="24">
        <v>198687</v>
      </c>
      <c r="E35" s="24">
        <v>198687</v>
      </c>
      <c r="F35" s="24">
        <v>0</v>
      </c>
      <c r="G35" s="24">
        <v>198687</v>
      </c>
    </row>
    <row r="36" spans="1:7" ht="23.1" customHeight="1">
      <c r="A36" s="23" t="s">
        <v>307</v>
      </c>
      <c r="B36" s="24">
        <v>127451</v>
      </c>
      <c r="C36" s="24">
        <v>0</v>
      </c>
      <c r="D36" s="24">
        <v>127451</v>
      </c>
      <c r="E36" s="24">
        <v>127451</v>
      </c>
      <c r="F36" s="24">
        <v>0</v>
      </c>
      <c r="G36" s="24">
        <v>127451</v>
      </c>
    </row>
    <row r="37" spans="1:7" ht="23.1" customHeight="1">
      <c r="A37" s="23" t="s">
        <v>271</v>
      </c>
      <c r="B37" s="24">
        <v>15164146</v>
      </c>
      <c r="C37" s="24">
        <v>0</v>
      </c>
      <c r="D37" s="24">
        <v>15164146</v>
      </c>
      <c r="E37" s="24">
        <v>15164146</v>
      </c>
      <c r="F37" s="24">
        <v>0</v>
      </c>
      <c r="G37" s="24">
        <v>15164146</v>
      </c>
    </row>
    <row r="38" spans="1:7" ht="23.1" customHeight="1">
      <c r="A38" s="23" t="s">
        <v>318</v>
      </c>
      <c r="B38" s="24">
        <v>3675507</v>
      </c>
      <c r="C38" s="24">
        <v>0</v>
      </c>
      <c r="D38" s="24">
        <v>3675507</v>
      </c>
      <c r="E38" s="24">
        <v>3675507</v>
      </c>
      <c r="F38" s="24">
        <v>0</v>
      </c>
      <c r="G38" s="24">
        <v>3675507</v>
      </c>
    </row>
    <row r="39" spans="1:7" ht="23.1" customHeight="1">
      <c r="A39" s="23" t="s">
        <v>303</v>
      </c>
      <c r="B39" s="24">
        <v>9504120</v>
      </c>
      <c r="C39" s="24">
        <v>0</v>
      </c>
      <c r="D39" s="24">
        <v>9504120</v>
      </c>
      <c r="E39" s="24">
        <v>9504120</v>
      </c>
      <c r="F39" s="24">
        <v>0</v>
      </c>
      <c r="G39" s="24">
        <v>9504120</v>
      </c>
    </row>
    <row r="40" spans="1:7" ht="23.1" customHeight="1">
      <c r="A40" s="23" t="s">
        <v>268</v>
      </c>
      <c r="B40" s="24">
        <v>9591816</v>
      </c>
      <c r="C40" s="24">
        <v>0</v>
      </c>
      <c r="D40" s="24">
        <v>9591816</v>
      </c>
      <c r="E40" s="24">
        <v>9591816</v>
      </c>
      <c r="F40" s="24">
        <v>0</v>
      </c>
      <c r="G40" s="24">
        <v>9591816</v>
      </c>
    </row>
    <row r="41" spans="1:7" ht="23.1" customHeight="1">
      <c r="A41" s="23" t="s">
        <v>309</v>
      </c>
      <c r="B41" s="24">
        <v>127342</v>
      </c>
      <c r="C41" s="24">
        <v>0</v>
      </c>
      <c r="D41" s="24">
        <v>127342</v>
      </c>
      <c r="E41" s="24">
        <v>127342</v>
      </c>
      <c r="F41" s="24">
        <v>0</v>
      </c>
      <c r="G41" s="24">
        <v>127342</v>
      </c>
    </row>
    <row r="42" spans="1:7" ht="23.1" customHeight="1">
      <c r="A42" s="23" t="s">
        <v>352</v>
      </c>
      <c r="B42" s="24">
        <v>62143951</v>
      </c>
      <c r="C42" s="24">
        <v>0</v>
      </c>
      <c r="D42" s="24">
        <v>62143951</v>
      </c>
      <c r="E42" s="24">
        <v>62143951</v>
      </c>
      <c r="F42" s="24">
        <v>0</v>
      </c>
      <c r="G42" s="24">
        <v>62143951</v>
      </c>
    </row>
    <row r="43" spans="1:7" ht="23.1" customHeight="1">
      <c r="A43" s="23" t="s">
        <v>339</v>
      </c>
      <c r="B43" s="24">
        <v>666879</v>
      </c>
      <c r="C43" s="24">
        <v>0</v>
      </c>
      <c r="D43" s="24">
        <v>666879</v>
      </c>
      <c r="E43" s="24">
        <v>666879</v>
      </c>
      <c r="F43" s="24">
        <v>0</v>
      </c>
      <c r="G43" s="24">
        <v>666879</v>
      </c>
    </row>
    <row r="44" spans="1:7" ht="23.1" customHeight="1">
      <c r="A44" s="23" t="s">
        <v>313</v>
      </c>
      <c r="B44" s="24">
        <v>84932</v>
      </c>
      <c r="C44" s="24">
        <v>0</v>
      </c>
      <c r="D44" s="24">
        <v>84932</v>
      </c>
      <c r="E44" s="24">
        <v>84932</v>
      </c>
      <c r="F44" s="24">
        <v>0</v>
      </c>
      <c r="G44" s="24">
        <v>84932</v>
      </c>
    </row>
    <row r="45" spans="1:7" ht="23.1" customHeight="1">
      <c r="A45" s="23" t="s">
        <v>274</v>
      </c>
      <c r="B45" s="24">
        <v>20424775</v>
      </c>
      <c r="C45" s="24">
        <v>0</v>
      </c>
      <c r="D45" s="24">
        <v>20424775</v>
      </c>
      <c r="E45" s="24">
        <v>20424775</v>
      </c>
      <c r="F45" s="24">
        <v>0</v>
      </c>
      <c r="G45" s="24">
        <v>20424775</v>
      </c>
    </row>
    <row r="46" spans="1:7" ht="23.1" customHeight="1">
      <c r="A46" s="23" t="s">
        <v>293</v>
      </c>
      <c r="B46" s="24">
        <v>1510864</v>
      </c>
      <c r="C46" s="24">
        <v>0</v>
      </c>
      <c r="D46" s="24">
        <v>1510864</v>
      </c>
      <c r="E46" s="24">
        <v>1510864</v>
      </c>
      <c r="F46" s="24">
        <v>0</v>
      </c>
      <c r="G46" s="24">
        <v>1510864</v>
      </c>
    </row>
    <row r="47" spans="1:7" ht="23.1" customHeight="1">
      <c r="A47" s="23" t="s">
        <v>330</v>
      </c>
      <c r="B47" s="24">
        <v>127812</v>
      </c>
      <c r="C47" s="24">
        <v>0</v>
      </c>
      <c r="D47" s="24">
        <v>127812</v>
      </c>
      <c r="E47" s="24">
        <v>127812</v>
      </c>
      <c r="F47" s="24">
        <v>0</v>
      </c>
      <c r="G47" s="24">
        <v>127812</v>
      </c>
    </row>
    <row r="48" spans="1:7" ht="23.1" customHeight="1">
      <c r="A48" s="23" t="s">
        <v>52</v>
      </c>
      <c r="B48" s="24">
        <v>230446760</v>
      </c>
      <c r="C48" s="24">
        <v>0</v>
      </c>
      <c r="D48" s="24">
        <v>230446760</v>
      </c>
      <c r="E48" s="24">
        <v>230446760</v>
      </c>
      <c r="F48" s="24">
        <v>0</v>
      </c>
      <c r="G48" s="24">
        <v>230446760</v>
      </c>
    </row>
    <row r="49" spans="1:7" ht="23.1" customHeight="1">
      <c r="A49" s="23" t="s">
        <v>53</v>
      </c>
      <c r="B49" s="25"/>
      <c r="C49" s="25"/>
      <c r="D49" s="25"/>
      <c r="E49" s="25"/>
      <c r="F49" s="25"/>
      <c r="G49" s="25"/>
    </row>
  </sheetData>
  <mergeCells count="8">
    <mergeCell ref="A1:G1"/>
    <mergeCell ref="A2:G2"/>
    <mergeCell ref="A3:G3"/>
    <mergeCell ref="B9:D9"/>
    <mergeCell ref="E9:G9"/>
    <mergeCell ref="A5:G5"/>
    <mergeCell ref="A6:G6"/>
    <mergeCell ref="A7:G7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97"/>
  <sheetViews>
    <sheetView rightToLeft="1" zoomScaleNormal="100" workbookViewId="0">
      <pane ySplit="10" topLeftCell="A11" activePane="bottomLeft" state="frozen"/>
      <selection activeCell="A13" sqref="A13:XFD13"/>
      <selection pane="bottomLeft" activeCell="D98" sqref="D98"/>
    </sheetView>
  </sheetViews>
  <sheetFormatPr defaultColWidth="9" defaultRowHeight="16.8"/>
  <cols>
    <col min="1" max="1" width="54" style="16" customWidth="1"/>
    <col min="2" max="2" width="14.625" style="16" customWidth="1"/>
    <col min="3" max="3" width="19.75" style="16" customWidth="1"/>
    <col min="4" max="4" width="21" style="16" customWidth="1"/>
    <col min="5" max="5" width="24.25" style="16" customWidth="1"/>
    <col min="6" max="6" width="14.625" style="16" customWidth="1"/>
    <col min="7" max="7" width="19.75" style="16" customWidth="1"/>
    <col min="8" max="8" width="21" style="16" customWidth="1"/>
    <col min="9" max="9" width="24.25" style="16" customWidth="1"/>
    <col min="10" max="10" width="13" style="1" customWidth="1"/>
    <col min="11" max="11" width="15.875" style="1" bestFit="1" customWidth="1"/>
    <col min="12" max="16384" width="9" style="1"/>
  </cols>
  <sheetData>
    <row r="1" spans="1:10" ht="18.600000000000001">
      <c r="A1" s="102" t="s">
        <v>0</v>
      </c>
      <c r="B1" s="102"/>
      <c r="C1" s="102"/>
      <c r="D1" s="102"/>
      <c r="E1" s="102"/>
      <c r="F1" s="102"/>
      <c r="G1" s="102"/>
      <c r="H1" s="102"/>
      <c r="I1" s="102"/>
    </row>
    <row r="2" spans="1:10" ht="18.600000000000001">
      <c r="A2" s="102" t="s">
        <v>234</v>
      </c>
      <c r="B2" s="102"/>
      <c r="C2" s="102"/>
      <c r="D2" s="102"/>
      <c r="E2" s="102"/>
      <c r="F2" s="102"/>
      <c r="G2" s="102"/>
      <c r="H2" s="102"/>
      <c r="I2" s="102"/>
    </row>
    <row r="3" spans="1:10" ht="18.600000000000001">
      <c r="A3" s="102" t="s">
        <v>249</v>
      </c>
      <c r="B3" s="102"/>
      <c r="C3" s="102"/>
      <c r="D3" s="102"/>
      <c r="E3" s="102"/>
      <c r="F3" s="102"/>
      <c r="G3" s="102"/>
      <c r="H3" s="102"/>
      <c r="I3" s="102"/>
    </row>
    <row r="4" spans="1:10" ht="18.600000000000001">
      <c r="A4" s="27"/>
      <c r="B4" s="27"/>
      <c r="C4" s="27"/>
      <c r="D4" s="27"/>
      <c r="E4" s="27"/>
      <c r="F4" s="27"/>
      <c r="G4" s="27"/>
      <c r="H4" s="27"/>
      <c r="I4" s="27"/>
    </row>
    <row r="5" spans="1:10" ht="18.600000000000001">
      <c r="A5" s="105" t="s">
        <v>235</v>
      </c>
      <c r="B5" s="105"/>
      <c r="C5" s="105"/>
      <c r="D5" s="105"/>
      <c r="E5" s="105"/>
      <c r="F5" s="105"/>
      <c r="G5" s="105"/>
      <c r="H5" s="105"/>
      <c r="I5" s="105"/>
    </row>
    <row r="6" spans="1:10" ht="18.600000000000001">
      <c r="A6" s="105" t="s">
        <v>358</v>
      </c>
      <c r="B6" s="105"/>
      <c r="C6" s="105"/>
      <c r="D6" s="105"/>
      <c r="E6" s="105"/>
      <c r="F6" s="105"/>
      <c r="G6" s="105"/>
      <c r="H6" s="105"/>
      <c r="I6" s="105"/>
      <c r="J6" s="17"/>
    </row>
    <row r="7" spans="1:10" ht="18.600000000000001">
      <c r="A7" s="105" t="s">
        <v>392</v>
      </c>
      <c r="B7" s="105"/>
      <c r="C7" s="105"/>
      <c r="D7" s="105"/>
      <c r="E7" s="105"/>
      <c r="F7" s="105"/>
      <c r="G7" s="105"/>
      <c r="H7" s="105"/>
      <c r="I7" s="105"/>
    </row>
    <row r="8" spans="1:10">
      <c r="A8" s="13"/>
      <c r="B8" s="13"/>
      <c r="C8" s="13"/>
      <c r="D8" s="13"/>
      <c r="E8" s="13"/>
      <c r="F8" s="13"/>
      <c r="G8" s="13"/>
      <c r="H8" s="13"/>
      <c r="I8" s="13"/>
    </row>
    <row r="9" spans="1:10" ht="16.5" customHeight="1">
      <c r="A9" s="39"/>
      <c r="B9" s="119" t="s">
        <v>250</v>
      </c>
      <c r="C9" s="119"/>
      <c r="D9" s="119"/>
      <c r="E9" s="119"/>
      <c r="F9" s="119" t="s">
        <v>251</v>
      </c>
      <c r="G9" s="119"/>
      <c r="H9" s="119"/>
      <c r="I9" s="119"/>
    </row>
    <row r="10" spans="1:10" ht="18.600000000000001">
      <c r="A10" s="33" t="s">
        <v>236</v>
      </c>
      <c r="B10" s="29" t="s">
        <v>12</v>
      </c>
      <c r="C10" s="29" t="s">
        <v>393</v>
      </c>
      <c r="D10" s="29" t="s">
        <v>394</v>
      </c>
      <c r="E10" s="49" t="s">
        <v>395</v>
      </c>
      <c r="F10" s="29" t="s">
        <v>12</v>
      </c>
      <c r="G10" s="29" t="s">
        <v>14</v>
      </c>
      <c r="H10" s="29" t="s">
        <v>394</v>
      </c>
      <c r="I10" s="49" t="s">
        <v>395</v>
      </c>
    </row>
    <row r="11" spans="1:10" ht="23.1" customHeight="1">
      <c r="A11" s="23" t="s">
        <v>34</v>
      </c>
      <c r="B11" s="24">
        <v>559933399</v>
      </c>
      <c r="C11" s="24">
        <v>921233768828</v>
      </c>
      <c r="D11" s="24">
        <v>-812016380025</v>
      </c>
      <c r="E11" s="24">
        <v>109217388803</v>
      </c>
      <c r="F11" s="24">
        <v>559933399</v>
      </c>
      <c r="G11" s="24">
        <v>921233768828</v>
      </c>
      <c r="H11" s="24">
        <v>-812016380025</v>
      </c>
      <c r="I11" s="24">
        <v>109217388803</v>
      </c>
    </row>
    <row r="12" spans="1:10" ht="23.1" customHeight="1">
      <c r="A12" s="23" t="s">
        <v>23</v>
      </c>
      <c r="B12" s="24">
        <v>3000000</v>
      </c>
      <c r="C12" s="24">
        <v>4903466432</v>
      </c>
      <c r="D12" s="24">
        <v>-4298730480</v>
      </c>
      <c r="E12" s="24">
        <v>604735952</v>
      </c>
      <c r="F12" s="24">
        <v>3000000</v>
      </c>
      <c r="G12" s="24">
        <v>4903466432</v>
      </c>
      <c r="H12" s="24">
        <v>-4298730480</v>
      </c>
      <c r="I12" s="24">
        <v>604735952</v>
      </c>
    </row>
    <row r="13" spans="1:10" ht="23.1" customHeight="1">
      <c r="A13" s="23" t="s">
        <v>48</v>
      </c>
      <c r="B13" s="24">
        <v>136629766</v>
      </c>
      <c r="C13" s="24">
        <v>159620336332</v>
      </c>
      <c r="D13" s="24">
        <v>-140117241077</v>
      </c>
      <c r="E13" s="24">
        <v>19503095255</v>
      </c>
      <c r="F13" s="24">
        <v>136629766</v>
      </c>
      <c r="G13" s="24">
        <v>159620336332</v>
      </c>
      <c r="H13" s="24">
        <v>-140117241077</v>
      </c>
      <c r="I13" s="24">
        <v>19503095255</v>
      </c>
    </row>
    <row r="14" spans="1:10" ht="23.1" customHeight="1">
      <c r="A14" s="23" t="s">
        <v>35</v>
      </c>
      <c r="B14" s="24">
        <v>1814550166</v>
      </c>
      <c r="C14" s="24">
        <v>1310296910160</v>
      </c>
      <c r="D14" s="24">
        <v>-1170203226983</v>
      </c>
      <c r="E14" s="24">
        <v>140093683177</v>
      </c>
      <c r="F14" s="24">
        <v>1814550166</v>
      </c>
      <c r="G14" s="24">
        <v>1310296910160</v>
      </c>
      <c r="H14" s="24">
        <v>-1170203226983</v>
      </c>
      <c r="I14" s="24">
        <v>140093683177</v>
      </c>
    </row>
    <row r="15" spans="1:10" ht="23.1" customHeight="1">
      <c r="A15" s="23" t="s">
        <v>39</v>
      </c>
      <c r="B15" s="24">
        <v>44046849</v>
      </c>
      <c r="C15" s="24">
        <v>94844591935</v>
      </c>
      <c r="D15" s="24">
        <v>-80242081061</v>
      </c>
      <c r="E15" s="24">
        <v>14602510874</v>
      </c>
      <c r="F15" s="24">
        <v>44046849</v>
      </c>
      <c r="G15" s="24">
        <v>94844591935</v>
      </c>
      <c r="H15" s="24">
        <v>-80242081061</v>
      </c>
      <c r="I15" s="24">
        <v>14602510874</v>
      </c>
    </row>
    <row r="16" spans="1:10" ht="23.1" customHeight="1">
      <c r="A16" s="23" t="s">
        <v>44</v>
      </c>
      <c r="B16" s="24">
        <v>126565619</v>
      </c>
      <c r="C16" s="24">
        <v>1143755040496</v>
      </c>
      <c r="D16" s="24">
        <v>-1096135877677</v>
      </c>
      <c r="E16" s="24">
        <v>47619162819</v>
      </c>
      <c r="F16" s="24">
        <v>126565619</v>
      </c>
      <c r="G16" s="24">
        <v>1143755040496</v>
      </c>
      <c r="H16" s="24">
        <v>-1096135877677</v>
      </c>
      <c r="I16" s="24">
        <v>47619162819</v>
      </c>
    </row>
    <row r="17" spans="1:11" ht="23.1" customHeight="1">
      <c r="A17" s="23" t="s">
        <v>45</v>
      </c>
      <c r="B17" s="24">
        <v>190652580</v>
      </c>
      <c r="C17" s="24">
        <v>778495473565</v>
      </c>
      <c r="D17" s="24">
        <v>-716355178757</v>
      </c>
      <c r="E17" s="24">
        <v>62140294808</v>
      </c>
      <c r="F17" s="24">
        <v>190652580</v>
      </c>
      <c r="G17" s="24">
        <v>778495473565</v>
      </c>
      <c r="H17" s="24">
        <v>-716355178757</v>
      </c>
      <c r="I17" s="24">
        <v>62140294808</v>
      </c>
    </row>
    <row r="18" spans="1:11" ht="23.1" customHeight="1">
      <c r="A18" s="23" t="s">
        <v>22</v>
      </c>
      <c r="B18" s="24">
        <v>2515305012</v>
      </c>
      <c r="C18" s="24">
        <v>1828261387420</v>
      </c>
      <c r="D18" s="24">
        <v>-1631753321367</v>
      </c>
      <c r="E18" s="24">
        <v>196508066053</v>
      </c>
      <c r="F18" s="24">
        <v>2515305012</v>
      </c>
      <c r="G18" s="24">
        <v>1828261387420</v>
      </c>
      <c r="H18" s="24">
        <v>-1631753321367</v>
      </c>
      <c r="I18" s="24">
        <v>196508066053</v>
      </c>
    </row>
    <row r="19" spans="1:11" ht="23.1" customHeight="1">
      <c r="A19" s="23" t="s">
        <v>28</v>
      </c>
      <c r="B19" s="24">
        <v>115338187</v>
      </c>
      <c r="C19" s="24">
        <v>187606053631</v>
      </c>
      <c r="D19" s="24">
        <v>-178255132886</v>
      </c>
      <c r="E19" s="24">
        <v>9350920745</v>
      </c>
      <c r="F19" s="24">
        <v>115338187</v>
      </c>
      <c r="G19" s="24">
        <v>187606053631</v>
      </c>
      <c r="H19" s="24">
        <v>-178255132886</v>
      </c>
      <c r="I19" s="24">
        <v>9350920745</v>
      </c>
    </row>
    <row r="20" spans="1:11" ht="23.1" customHeight="1">
      <c r="A20" s="23" t="s">
        <v>36</v>
      </c>
      <c r="B20" s="24">
        <v>26412805</v>
      </c>
      <c r="C20" s="24">
        <v>76996111434</v>
      </c>
      <c r="D20" s="24">
        <v>-65071330064</v>
      </c>
      <c r="E20" s="24">
        <v>11924781370</v>
      </c>
      <c r="F20" s="24">
        <v>26412805</v>
      </c>
      <c r="G20" s="24">
        <v>76996111434</v>
      </c>
      <c r="H20" s="24">
        <v>-65071330064</v>
      </c>
      <c r="I20" s="24">
        <v>11924781370</v>
      </c>
    </row>
    <row r="21" spans="1:11" ht="23.1" customHeight="1">
      <c r="A21" s="23" t="s">
        <v>24</v>
      </c>
      <c r="B21" s="24">
        <v>3890133780</v>
      </c>
      <c r="C21" s="24">
        <v>7686768664456</v>
      </c>
      <c r="D21" s="24">
        <v>-5987691446412</v>
      </c>
      <c r="E21" s="24">
        <v>1699077218044</v>
      </c>
      <c r="F21" s="24">
        <v>3890133780</v>
      </c>
      <c r="G21" s="24">
        <v>7686768664456</v>
      </c>
      <c r="H21" s="24">
        <v>-5987691446412</v>
      </c>
      <c r="I21" s="24">
        <v>1699077218044</v>
      </c>
    </row>
    <row r="22" spans="1:11" ht="23.1" customHeight="1">
      <c r="A22" s="23" t="s">
        <v>43</v>
      </c>
      <c r="B22" s="24">
        <v>41976209</v>
      </c>
      <c r="C22" s="24">
        <v>116512321689</v>
      </c>
      <c r="D22" s="24">
        <v>-98992228694</v>
      </c>
      <c r="E22" s="24">
        <v>17520092995</v>
      </c>
      <c r="F22" s="24">
        <v>41976209</v>
      </c>
      <c r="G22" s="24">
        <v>116512321689</v>
      </c>
      <c r="H22" s="24">
        <v>-98992228694</v>
      </c>
      <c r="I22" s="24">
        <v>17520092995</v>
      </c>
    </row>
    <row r="23" spans="1:11" ht="23.1" customHeight="1">
      <c r="A23" s="23" t="s">
        <v>33</v>
      </c>
      <c r="B23" s="24">
        <v>37034434</v>
      </c>
      <c r="C23" s="24">
        <v>118760257772</v>
      </c>
      <c r="D23" s="24">
        <v>-112362496055</v>
      </c>
      <c r="E23" s="24">
        <v>6397761717</v>
      </c>
      <c r="F23" s="24">
        <v>37034434</v>
      </c>
      <c r="G23" s="24">
        <v>118760257772</v>
      </c>
      <c r="H23" s="24">
        <v>-112362496055</v>
      </c>
      <c r="I23" s="24">
        <v>6397761717</v>
      </c>
    </row>
    <row r="24" spans="1:11" ht="23.1" customHeight="1">
      <c r="A24" s="23" t="s">
        <v>42</v>
      </c>
      <c r="B24" s="24">
        <v>7312068</v>
      </c>
      <c r="C24" s="24">
        <v>42994890646</v>
      </c>
      <c r="D24" s="24">
        <v>-40751472249</v>
      </c>
      <c r="E24" s="24">
        <v>2243418397</v>
      </c>
      <c r="F24" s="24">
        <v>7312068</v>
      </c>
      <c r="G24" s="24">
        <v>42994890646</v>
      </c>
      <c r="H24" s="24">
        <v>-40751472249</v>
      </c>
      <c r="I24" s="24">
        <v>2243418397</v>
      </c>
    </row>
    <row r="25" spans="1:11" ht="23.1" customHeight="1">
      <c r="A25" s="23" t="s">
        <v>27</v>
      </c>
      <c r="B25" s="24">
        <v>4000000</v>
      </c>
      <c r="C25" s="24">
        <v>6930728694</v>
      </c>
      <c r="D25" s="24">
        <v>-6539026560</v>
      </c>
      <c r="E25" s="24">
        <v>391702134</v>
      </c>
      <c r="F25" s="24">
        <v>4000000</v>
      </c>
      <c r="G25" s="24">
        <v>6930728694</v>
      </c>
      <c r="H25" s="24">
        <v>-6539026560</v>
      </c>
      <c r="I25" s="24">
        <v>391702134</v>
      </c>
    </row>
    <row r="26" spans="1:11" ht="23.1" customHeight="1">
      <c r="A26" s="23" t="s">
        <v>50</v>
      </c>
      <c r="B26" s="24">
        <v>714683391</v>
      </c>
      <c r="C26" s="24">
        <v>746523548729</v>
      </c>
      <c r="D26" s="24">
        <v>-693621379240</v>
      </c>
      <c r="E26" s="24">
        <v>52902169489</v>
      </c>
      <c r="F26" s="24">
        <v>714683391</v>
      </c>
      <c r="G26" s="24">
        <v>746523548729</v>
      </c>
      <c r="H26" s="24">
        <v>-693621379240</v>
      </c>
      <c r="I26" s="24">
        <v>52902169489</v>
      </c>
    </row>
    <row r="27" spans="1:11" ht="23.1" customHeight="1">
      <c r="A27" s="23" t="s">
        <v>41</v>
      </c>
      <c r="B27" s="24">
        <v>190952317</v>
      </c>
      <c r="C27" s="24">
        <v>506123705815</v>
      </c>
      <c r="D27" s="24">
        <v>-369338914350</v>
      </c>
      <c r="E27" s="24">
        <v>136784791465</v>
      </c>
      <c r="F27" s="24">
        <v>190952317</v>
      </c>
      <c r="G27" s="24">
        <v>506123705815</v>
      </c>
      <c r="H27" s="24">
        <v>-369338914350</v>
      </c>
      <c r="I27" s="24">
        <v>136784791465</v>
      </c>
    </row>
    <row r="28" spans="1:11" ht="23.1" customHeight="1">
      <c r="A28" s="23" t="s">
        <v>38</v>
      </c>
      <c r="B28" s="24">
        <v>72952960</v>
      </c>
      <c r="C28" s="24">
        <v>532435549811</v>
      </c>
      <c r="D28" s="24">
        <v>-507574842962</v>
      </c>
      <c r="E28" s="24">
        <v>24860706849</v>
      </c>
      <c r="F28" s="24">
        <v>72952960</v>
      </c>
      <c r="G28" s="24">
        <v>532435549811</v>
      </c>
      <c r="H28" s="24">
        <v>-507574842962</v>
      </c>
      <c r="I28" s="24">
        <v>24860706849</v>
      </c>
    </row>
    <row r="29" spans="1:11" ht="23.1" customHeight="1">
      <c r="A29" s="23" t="s">
        <v>47</v>
      </c>
      <c r="B29" s="24">
        <v>22000000</v>
      </c>
      <c r="C29" s="24">
        <v>85484982546</v>
      </c>
      <c r="D29" s="24">
        <v>-78465447361</v>
      </c>
      <c r="E29" s="24">
        <v>7019535185</v>
      </c>
      <c r="F29" s="24">
        <v>22000000</v>
      </c>
      <c r="G29" s="24">
        <v>85484982546</v>
      </c>
      <c r="H29" s="24">
        <v>-78465447361</v>
      </c>
      <c r="I29" s="24">
        <v>7019535185</v>
      </c>
    </row>
    <row r="30" spans="1:11" ht="23.1" customHeight="1">
      <c r="A30" s="23" t="s">
        <v>26</v>
      </c>
      <c r="B30" s="24">
        <v>4064117</v>
      </c>
      <c r="C30" s="24">
        <v>16693818342</v>
      </c>
      <c r="D30" s="24">
        <v>-13401393295</v>
      </c>
      <c r="E30" s="24">
        <v>3292425047</v>
      </c>
      <c r="F30" s="24">
        <v>4064117</v>
      </c>
      <c r="G30" s="24">
        <v>16693818342</v>
      </c>
      <c r="H30" s="24">
        <v>-13401393295</v>
      </c>
      <c r="I30" s="24">
        <v>3292425047</v>
      </c>
      <c r="K30" s="64"/>
    </row>
    <row r="31" spans="1:11" ht="23.1" customHeight="1">
      <c r="A31" s="23" t="s">
        <v>40</v>
      </c>
      <c r="B31" s="24">
        <v>201000000</v>
      </c>
      <c r="C31" s="24">
        <v>922798148588</v>
      </c>
      <c r="D31" s="24">
        <v>-746715000000</v>
      </c>
      <c r="E31" s="24">
        <v>176083148588</v>
      </c>
      <c r="F31" s="24">
        <v>201000000</v>
      </c>
      <c r="G31" s="24">
        <v>922798148588</v>
      </c>
      <c r="H31" s="24">
        <v>-746715000000</v>
      </c>
      <c r="I31" s="24">
        <v>176083148588</v>
      </c>
    </row>
    <row r="32" spans="1:11" ht="23.1" customHeight="1">
      <c r="A32" s="23" t="s">
        <v>52</v>
      </c>
      <c r="B32" s="24"/>
      <c r="C32" s="24">
        <v>17288039757320.998</v>
      </c>
      <c r="D32" s="24">
        <v>-14549902147555.002</v>
      </c>
      <c r="E32" s="24">
        <v>2738137609766</v>
      </c>
      <c r="F32" s="24"/>
      <c r="G32" s="24">
        <v>17288039757320.998</v>
      </c>
      <c r="H32" s="24">
        <v>-14549902147555.002</v>
      </c>
      <c r="I32" s="24">
        <v>2738137609766</v>
      </c>
    </row>
    <row r="33" spans="1:11" ht="23.1" customHeight="1">
      <c r="A33" s="23" t="s">
        <v>53</v>
      </c>
      <c r="B33" s="24"/>
      <c r="C33" s="25"/>
      <c r="D33" s="25"/>
      <c r="E33" s="25"/>
      <c r="F33" s="24"/>
      <c r="G33" s="25"/>
      <c r="H33" s="25"/>
      <c r="I33" s="25"/>
      <c r="K33" s="65"/>
    </row>
    <row r="34" spans="1:11">
      <c r="K34" s="65"/>
    </row>
    <row r="35" spans="1:11" ht="18.600000000000001">
      <c r="A35" s="105" t="s">
        <v>396</v>
      </c>
      <c r="B35" s="105"/>
      <c r="C35" s="105"/>
      <c r="D35" s="105"/>
      <c r="E35" s="105"/>
      <c r="F35" s="120"/>
      <c r="G35" s="120"/>
      <c r="H35" s="120"/>
      <c r="I35" s="120"/>
      <c r="K35" s="65"/>
    </row>
    <row r="36" spans="1:11" ht="18.600000000000001">
      <c r="A36" s="39"/>
      <c r="B36" s="119" t="s">
        <v>250</v>
      </c>
      <c r="C36" s="119"/>
      <c r="D36" s="119"/>
      <c r="E36" s="119"/>
      <c r="F36" s="119" t="s">
        <v>251</v>
      </c>
      <c r="G36" s="119"/>
      <c r="H36" s="119"/>
      <c r="I36" s="119"/>
      <c r="K36" s="65"/>
    </row>
    <row r="37" spans="1:11" ht="18.600000000000001">
      <c r="A37" s="33" t="s">
        <v>236</v>
      </c>
      <c r="B37" s="29" t="s">
        <v>12</v>
      </c>
      <c r="C37" s="29" t="s">
        <v>393</v>
      </c>
      <c r="D37" s="29" t="s">
        <v>394</v>
      </c>
      <c r="E37" s="49" t="s">
        <v>395</v>
      </c>
      <c r="F37" s="29" t="s">
        <v>12</v>
      </c>
      <c r="G37" s="29" t="s">
        <v>14</v>
      </c>
      <c r="H37" s="29" t="s">
        <v>394</v>
      </c>
      <c r="I37" s="49" t="s">
        <v>395</v>
      </c>
      <c r="K37" s="65"/>
    </row>
    <row r="38" spans="1:11" ht="23.1" customHeight="1">
      <c r="A38" s="23" t="s">
        <v>52</v>
      </c>
      <c r="B38" s="24"/>
      <c r="C38" s="24">
        <v>0</v>
      </c>
      <c r="D38" s="24">
        <v>0</v>
      </c>
      <c r="E38" s="24">
        <v>0</v>
      </c>
      <c r="F38" s="24"/>
      <c r="G38" s="24">
        <v>0</v>
      </c>
      <c r="H38" s="24">
        <v>0</v>
      </c>
      <c r="I38" s="24">
        <v>0</v>
      </c>
      <c r="K38" s="65"/>
    </row>
    <row r="39" spans="1:11" ht="23.1" customHeight="1">
      <c r="A39" s="23" t="s">
        <v>53</v>
      </c>
      <c r="B39" s="24"/>
      <c r="C39" s="25"/>
      <c r="D39" s="25"/>
      <c r="E39" s="25"/>
      <c r="F39" s="24"/>
      <c r="G39" s="25"/>
      <c r="H39" s="25"/>
      <c r="I39" s="25"/>
      <c r="K39" s="65"/>
    </row>
    <row r="40" spans="1:11">
      <c r="K40" s="65"/>
    </row>
    <row r="41" spans="1:11" ht="18.600000000000001">
      <c r="A41" s="105" t="s">
        <v>397</v>
      </c>
      <c r="B41" s="105"/>
      <c r="C41" s="105"/>
      <c r="D41" s="105"/>
      <c r="E41" s="105"/>
      <c r="F41" s="120"/>
      <c r="G41" s="120"/>
      <c r="H41" s="120"/>
      <c r="I41" s="120"/>
      <c r="K41" s="65"/>
    </row>
    <row r="42" spans="1:11" ht="18.600000000000001">
      <c r="A42" s="39"/>
      <c r="B42" s="119" t="s">
        <v>250</v>
      </c>
      <c r="C42" s="119"/>
      <c r="D42" s="119"/>
      <c r="E42" s="119"/>
      <c r="F42" s="119" t="s">
        <v>251</v>
      </c>
      <c r="G42" s="119"/>
      <c r="H42" s="119"/>
      <c r="I42" s="119"/>
      <c r="K42" s="65"/>
    </row>
    <row r="43" spans="1:11" ht="18.600000000000001">
      <c r="A43" s="33" t="s">
        <v>236</v>
      </c>
      <c r="B43" s="29" t="s">
        <v>12</v>
      </c>
      <c r="C43" s="29" t="s">
        <v>393</v>
      </c>
      <c r="D43" s="29" t="s">
        <v>394</v>
      </c>
      <c r="E43" s="49" t="s">
        <v>395</v>
      </c>
      <c r="F43" s="29" t="s">
        <v>12</v>
      </c>
      <c r="G43" s="29" t="s">
        <v>14</v>
      </c>
      <c r="H43" s="29" t="s">
        <v>394</v>
      </c>
      <c r="I43" s="49" t="s">
        <v>395</v>
      </c>
      <c r="K43" s="65"/>
    </row>
    <row r="44" spans="1:11" ht="23.1" customHeight="1">
      <c r="A44" s="23" t="s">
        <v>113</v>
      </c>
      <c r="B44" s="24">
        <v>20544546</v>
      </c>
      <c r="C44" s="24">
        <v>2829775695864</v>
      </c>
      <c r="D44" s="24">
        <v>-2803321344007</v>
      </c>
      <c r="E44" s="24">
        <v>26454351857</v>
      </c>
      <c r="F44" s="24">
        <v>20544546</v>
      </c>
      <c r="G44" s="24">
        <v>2829775695864</v>
      </c>
      <c r="H44" s="24">
        <v>-2803321344007</v>
      </c>
      <c r="I44" s="24">
        <v>26454351857</v>
      </c>
      <c r="K44" s="65"/>
    </row>
    <row r="45" spans="1:11" ht="23.1" customHeight="1">
      <c r="A45" s="23" t="s">
        <v>114</v>
      </c>
      <c r="B45" s="24">
        <v>9083626</v>
      </c>
      <c r="C45" s="24">
        <v>4942010761687</v>
      </c>
      <c r="D45" s="24">
        <v>-4574387232961</v>
      </c>
      <c r="E45" s="24">
        <v>367623528726</v>
      </c>
      <c r="F45" s="24">
        <v>9083626</v>
      </c>
      <c r="G45" s="24">
        <v>4942010761687</v>
      </c>
      <c r="H45" s="24">
        <v>-4574387232961</v>
      </c>
      <c r="I45" s="24">
        <v>367623528726</v>
      </c>
    </row>
    <row r="46" spans="1:11" ht="23.1" customHeight="1">
      <c r="A46" s="23" t="s">
        <v>115</v>
      </c>
      <c r="B46" s="24">
        <v>1481209</v>
      </c>
      <c r="C46" s="24">
        <v>2329529849070</v>
      </c>
      <c r="D46" s="24">
        <v>-2207094188951</v>
      </c>
      <c r="E46" s="24">
        <v>122435660119</v>
      </c>
      <c r="F46" s="24">
        <v>1481209</v>
      </c>
      <c r="G46" s="24">
        <v>2329529849070</v>
      </c>
      <c r="H46" s="24">
        <v>-2207094188951</v>
      </c>
      <c r="I46" s="24">
        <v>122435660119</v>
      </c>
    </row>
    <row r="47" spans="1:11" ht="23.1" customHeight="1">
      <c r="A47" s="23" t="s">
        <v>116</v>
      </c>
      <c r="B47" s="24">
        <v>191893316</v>
      </c>
      <c r="C47" s="24">
        <v>13346582766063</v>
      </c>
      <c r="D47" s="24">
        <v>-13190420910287</v>
      </c>
      <c r="E47" s="24">
        <v>156161855776</v>
      </c>
      <c r="F47" s="24">
        <v>191893316</v>
      </c>
      <c r="G47" s="24">
        <v>13346582766063</v>
      </c>
      <c r="H47" s="24">
        <v>-13190420910287</v>
      </c>
      <c r="I47" s="24">
        <v>156161855776</v>
      </c>
    </row>
    <row r="48" spans="1:11" ht="23.1" customHeight="1">
      <c r="A48" s="23" t="s">
        <v>117</v>
      </c>
      <c r="B48" s="24">
        <v>6100000</v>
      </c>
      <c r="C48" s="24">
        <v>281271416572</v>
      </c>
      <c r="D48" s="24">
        <v>-279026970849</v>
      </c>
      <c r="E48" s="24">
        <v>2244445723</v>
      </c>
      <c r="F48" s="24">
        <v>6100000</v>
      </c>
      <c r="G48" s="24">
        <v>281271416572</v>
      </c>
      <c r="H48" s="24">
        <v>-279026970849</v>
      </c>
      <c r="I48" s="24">
        <v>2244445723</v>
      </c>
    </row>
    <row r="49" spans="1:11" ht="23.1" customHeight="1">
      <c r="A49" s="23" t="s">
        <v>118</v>
      </c>
      <c r="B49" s="24">
        <v>3435000</v>
      </c>
      <c r="C49" s="24">
        <v>138258192714</v>
      </c>
      <c r="D49" s="24">
        <v>-136693490681</v>
      </c>
      <c r="E49" s="24">
        <v>1564702033</v>
      </c>
      <c r="F49" s="24">
        <v>3435000</v>
      </c>
      <c r="G49" s="24">
        <v>138258192714</v>
      </c>
      <c r="H49" s="24">
        <v>-136693490681</v>
      </c>
      <c r="I49" s="24">
        <v>1564702033</v>
      </c>
    </row>
    <row r="50" spans="1:11" ht="23.1" customHeight="1">
      <c r="A50" s="23" t="s">
        <v>119</v>
      </c>
      <c r="B50" s="24">
        <v>47699878</v>
      </c>
      <c r="C50" s="24">
        <v>1791047451160</v>
      </c>
      <c r="D50" s="24">
        <v>-1769065097987</v>
      </c>
      <c r="E50" s="24">
        <v>21982353173</v>
      </c>
      <c r="F50" s="24">
        <v>47699878</v>
      </c>
      <c r="G50" s="24">
        <v>1791047451160</v>
      </c>
      <c r="H50" s="24">
        <v>-1769065097987</v>
      </c>
      <c r="I50" s="24">
        <v>21982353173</v>
      </c>
    </row>
    <row r="51" spans="1:11" ht="23.1" customHeight="1">
      <c r="A51" s="23" t="s">
        <v>120</v>
      </c>
      <c r="B51" s="24">
        <v>40000000</v>
      </c>
      <c r="C51" s="24">
        <v>400812146014</v>
      </c>
      <c r="D51" s="24">
        <v>-405250508750</v>
      </c>
      <c r="E51" s="24">
        <v>-4438362736</v>
      </c>
      <c r="F51" s="24">
        <v>40000000</v>
      </c>
      <c r="G51" s="24">
        <v>400812146014</v>
      </c>
      <c r="H51" s="24">
        <v>-405250508750</v>
      </c>
      <c r="I51" s="24">
        <v>-4438362736</v>
      </c>
    </row>
    <row r="52" spans="1:11" ht="23.1" customHeight="1">
      <c r="A52" s="23" t="s">
        <v>121</v>
      </c>
      <c r="B52" s="24">
        <v>60689063</v>
      </c>
      <c r="C52" s="24">
        <v>1332450153543</v>
      </c>
      <c r="D52" s="24">
        <v>-1302876848839</v>
      </c>
      <c r="E52" s="24">
        <v>29573304704</v>
      </c>
      <c r="F52" s="24">
        <v>60689063</v>
      </c>
      <c r="G52" s="24">
        <v>1332450153543</v>
      </c>
      <c r="H52" s="24">
        <v>-1302876848839</v>
      </c>
      <c r="I52" s="24">
        <v>29573304704</v>
      </c>
    </row>
    <row r="53" spans="1:11" ht="23.1" customHeight="1">
      <c r="A53" s="23" t="s">
        <v>122</v>
      </c>
      <c r="B53" s="24">
        <v>51972000</v>
      </c>
      <c r="C53" s="24">
        <v>1477247412104</v>
      </c>
      <c r="D53" s="24">
        <v>-1442366567128</v>
      </c>
      <c r="E53" s="24">
        <v>34880844976</v>
      </c>
      <c r="F53" s="24">
        <v>51972000</v>
      </c>
      <c r="G53" s="24">
        <v>1477247412104</v>
      </c>
      <c r="H53" s="24">
        <v>-1442366567128</v>
      </c>
      <c r="I53" s="24">
        <v>34880844976</v>
      </c>
    </row>
    <row r="54" spans="1:11" ht="23.1" customHeight="1">
      <c r="A54" s="23" t="s">
        <v>124</v>
      </c>
      <c r="B54" s="24">
        <v>40531039</v>
      </c>
      <c r="C54" s="24">
        <v>479765112506</v>
      </c>
      <c r="D54" s="24">
        <v>-468203972780</v>
      </c>
      <c r="E54" s="24">
        <v>11561139726</v>
      </c>
      <c r="F54" s="24">
        <v>40531039</v>
      </c>
      <c r="G54" s="24">
        <v>479765112506</v>
      </c>
      <c r="H54" s="24">
        <v>-468203972780</v>
      </c>
      <c r="I54" s="24">
        <v>11561139726</v>
      </c>
    </row>
    <row r="55" spans="1:11" ht="23.1" customHeight="1">
      <c r="A55" s="23" t="s">
        <v>125</v>
      </c>
      <c r="B55" s="24">
        <v>22000000</v>
      </c>
      <c r="C55" s="24">
        <v>666011510739</v>
      </c>
      <c r="D55" s="24">
        <v>-663511827698</v>
      </c>
      <c r="E55" s="24">
        <v>2499683041</v>
      </c>
      <c r="F55" s="24">
        <v>22000000</v>
      </c>
      <c r="G55" s="24">
        <v>666011510739</v>
      </c>
      <c r="H55" s="24">
        <v>-663511827698</v>
      </c>
      <c r="I55" s="24">
        <v>2499683041</v>
      </c>
    </row>
    <row r="56" spans="1:11" ht="23.1" customHeight="1">
      <c r="A56" s="23" t="s">
        <v>126</v>
      </c>
      <c r="B56" s="24">
        <v>196727631</v>
      </c>
      <c r="C56" s="24">
        <v>5691974980010</v>
      </c>
      <c r="D56" s="24">
        <v>-5658369552317</v>
      </c>
      <c r="E56" s="24">
        <v>33605427693</v>
      </c>
      <c r="F56" s="24">
        <v>196727631</v>
      </c>
      <c r="G56" s="24">
        <v>5691974980010</v>
      </c>
      <c r="H56" s="24">
        <v>-5658369552317</v>
      </c>
      <c r="I56" s="24">
        <v>33605427693</v>
      </c>
    </row>
    <row r="57" spans="1:11" ht="23.1" customHeight="1">
      <c r="A57" s="23" t="s">
        <v>131</v>
      </c>
      <c r="B57" s="24">
        <v>18500000</v>
      </c>
      <c r="C57" s="24">
        <v>340345096230</v>
      </c>
      <c r="D57" s="24">
        <v>-334584832677</v>
      </c>
      <c r="E57" s="24">
        <v>5760263553</v>
      </c>
      <c r="F57" s="24">
        <v>18500000</v>
      </c>
      <c r="G57" s="24">
        <v>340345096230</v>
      </c>
      <c r="H57" s="24">
        <v>-334584832677</v>
      </c>
      <c r="I57" s="24">
        <v>5760263553</v>
      </c>
    </row>
    <row r="58" spans="1:11" ht="23.1" customHeight="1">
      <c r="A58" s="23" t="s">
        <v>132</v>
      </c>
      <c r="B58" s="24">
        <v>77670139</v>
      </c>
      <c r="C58" s="24">
        <v>1387020895126</v>
      </c>
      <c r="D58" s="24">
        <v>-1359052292914</v>
      </c>
      <c r="E58" s="24">
        <v>27968602212</v>
      </c>
      <c r="F58" s="24">
        <v>77670139</v>
      </c>
      <c r="G58" s="24">
        <v>1387020895126</v>
      </c>
      <c r="H58" s="24">
        <v>-1359052292914</v>
      </c>
      <c r="I58" s="24">
        <v>27968602212</v>
      </c>
    </row>
    <row r="59" spans="1:11" ht="23.1" customHeight="1">
      <c r="A59" s="23" t="s">
        <v>133</v>
      </c>
      <c r="B59" s="24">
        <v>155100000</v>
      </c>
      <c r="C59" s="24">
        <v>2677305128269</v>
      </c>
      <c r="D59" s="24">
        <v>-2634549284353</v>
      </c>
      <c r="E59" s="24">
        <v>42755843916</v>
      </c>
      <c r="F59" s="24">
        <v>155100000</v>
      </c>
      <c r="G59" s="24">
        <v>2677305128269</v>
      </c>
      <c r="H59" s="24">
        <v>-2634549284353</v>
      </c>
      <c r="I59" s="24">
        <v>42755843916</v>
      </c>
    </row>
    <row r="60" spans="1:11" ht="23.1" customHeight="1">
      <c r="A60" s="23" t="s">
        <v>134</v>
      </c>
      <c r="B60" s="24">
        <v>69990000</v>
      </c>
      <c r="C60" s="24">
        <v>987097431483</v>
      </c>
      <c r="D60" s="24">
        <v>-976918225778</v>
      </c>
      <c r="E60" s="24">
        <v>10179205705</v>
      </c>
      <c r="F60" s="24">
        <v>69990000</v>
      </c>
      <c r="G60" s="24">
        <v>987097431483</v>
      </c>
      <c r="H60" s="24">
        <v>-976918225778</v>
      </c>
      <c r="I60" s="24">
        <v>10179205705</v>
      </c>
    </row>
    <row r="61" spans="1:11" ht="23.1" customHeight="1">
      <c r="A61" s="23" t="s">
        <v>135</v>
      </c>
      <c r="B61" s="24">
        <v>50000</v>
      </c>
      <c r="C61" s="24">
        <v>494802945</v>
      </c>
      <c r="D61" s="24">
        <v>-479859908</v>
      </c>
      <c r="E61" s="24">
        <v>14943037</v>
      </c>
      <c r="F61" s="24">
        <v>50000</v>
      </c>
      <c r="G61" s="24">
        <v>494802945</v>
      </c>
      <c r="H61" s="24">
        <v>-479859908</v>
      </c>
      <c r="I61" s="24">
        <v>14943037</v>
      </c>
    </row>
    <row r="62" spans="1:11" ht="23.1" customHeight="1">
      <c r="A62" s="23" t="s">
        <v>52</v>
      </c>
      <c r="B62" s="24"/>
      <c r="C62" s="24">
        <v>41099000802099</v>
      </c>
      <c r="D62" s="24">
        <v>-40206173008865</v>
      </c>
      <c r="E62" s="24">
        <v>892827793234</v>
      </c>
      <c r="F62" s="24"/>
      <c r="G62" s="24">
        <v>41099000802099</v>
      </c>
      <c r="H62" s="24">
        <v>-40206173008865</v>
      </c>
      <c r="I62" s="24">
        <v>892827793234</v>
      </c>
      <c r="K62" s="65"/>
    </row>
    <row r="63" spans="1:11" ht="23.1" customHeight="1">
      <c r="A63" s="23" t="s">
        <v>53</v>
      </c>
      <c r="B63" s="24"/>
      <c r="C63" s="25"/>
      <c r="D63" s="25"/>
      <c r="E63" s="25"/>
      <c r="F63" s="24"/>
      <c r="G63" s="25"/>
      <c r="H63" s="25"/>
      <c r="I63" s="25"/>
    </row>
    <row r="64" spans="1:11">
      <c r="K64" s="65"/>
    </row>
    <row r="65" spans="1:11" ht="18.600000000000001">
      <c r="A65" s="105" t="s">
        <v>398</v>
      </c>
      <c r="B65" s="105"/>
      <c r="C65" s="105"/>
      <c r="D65" s="105"/>
      <c r="E65" s="105"/>
      <c r="F65" s="120"/>
      <c r="G65" s="120"/>
      <c r="H65" s="120"/>
      <c r="I65" s="120"/>
      <c r="K65" s="65"/>
    </row>
    <row r="66" spans="1:11" ht="18.600000000000001">
      <c r="A66" s="39"/>
      <c r="B66" s="119" t="s">
        <v>250</v>
      </c>
      <c r="C66" s="119"/>
      <c r="D66" s="119"/>
      <c r="E66" s="119"/>
      <c r="F66" s="119" t="s">
        <v>251</v>
      </c>
      <c r="G66" s="119"/>
      <c r="H66" s="119"/>
      <c r="I66" s="119"/>
      <c r="K66" s="64"/>
    </row>
    <row r="67" spans="1:11" ht="18.600000000000001">
      <c r="A67" s="33" t="s">
        <v>236</v>
      </c>
      <c r="B67" s="29" t="s">
        <v>12</v>
      </c>
      <c r="C67" s="29" t="s">
        <v>393</v>
      </c>
      <c r="D67" s="29" t="s">
        <v>394</v>
      </c>
      <c r="E67" s="49" t="s">
        <v>395</v>
      </c>
      <c r="F67" s="29" t="s">
        <v>12</v>
      </c>
      <c r="G67" s="29" t="s">
        <v>14</v>
      </c>
      <c r="H67" s="29" t="s">
        <v>394</v>
      </c>
      <c r="I67" s="49" t="s">
        <v>395</v>
      </c>
      <c r="K67" s="65"/>
    </row>
    <row r="68" spans="1:11" ht="23.1" customHeight="1">
      <c r="A68" s="23" t="s">
        <v>232</v>
      </c>
      <c r="B68" s="24">
        <v>93648</v>
      </c>
      <c r="C68" s="24">
        <v>2875557100243</v>
      </c>
      <c r="D68" s="24">
        <v>-2616760465682</v>
      </c>
      <c r="E68" s="24">
        <v>258796634561</v>
      </c>
      <c r="F68" s="24">
        <v>93648</v>
      </c>
      <c r="G68" s="24">
        <v>2875557100243</v>
      </c>
      <c r="H68" s="24">
        <v>-2616760465682</v>
      </c>
      <c r="I68" s="24">
        <v>258796634561</v>
      </c>
      <c r="K68" s="64"/>
    </row>
    <row r="69" spans="1:11" ht="23.1" customHeight="1">
      <c r="A69" s="23" t="s">
        <v>233</v>
      </c>
      <c r="B69" s="24">
        <v>9170</v>
      </c>
      <c r="C69" s="24">
        <v>39556818525</v>
      </c>
      <c r="D69" s="24">
        <v>-39442260825</v>
      </c>
      <c r="E69" s="24">
        <v>114557700</v>
      </c>
      <c r="F69" s="24">
        <v>9170</v>
      </c>
      <c r="G69" s="24">
        <v>39556818525</v>
      </c>
      <c r="H69" s="24">
        <v>-39442260825</v>
      </c>
      <c r="I69" s="24">
        <v>114557700</v>
      </c>
    </row>
    <row r="70" spans="1:11" ht="23.1" customHeight="1">
      <c r="A70" s="23" t="s">
        <v>52</v>
      </c>
      <c r="B70" s="24"/>
      <c r="C70" s="24">
        <v>2915113918768</v>
      </c>
      <c r="D70" s="24">
        <v>-2656202726507</v>
      </c>
      <c r="E70" s="24">
        <v>258911192261</v>
      </c>
      <c r="F70" s="24"/>
      <c r="G70" s="24">
        <v>2915113918768</v>
      </c>
      <c r="H70" s="24">
        <v>-2656202726507</v>
      </c>
      <c r="I70" s="24">
        <v>258911192261</v>
      </c>
      <c r="K70" s="65"/>
    </row>
    <row r="71" spans="1:11" ht="23.1" customHeight="1">
      <c r="A71" s="23" t="s">
        <v>53</v>
      </c>
      <c r="B71" s="24"/>
      <c r="C71" s="25"/>
      <c r="D71" s="25"/>
      <c r="E71" s="25"/>
      <c r="F71" s="24"/>
      <c r="G71" s="25"/>
      <c r="H71" s="25"/>
      <c r="I71" s="25"/>
      <c r="K71" s="65"/>
    </row>
    <row r="72" spans="1:11">
      <c r="K72" s="65"/>
    </row>
    <row r="73" spans="1:11" ht="18.600000000000001">
      <c r="A73" s="105" t="s">
        <v>399</v>
      </c>
      <c r="B73" s="105"/>
      <c r="C73" s="105"/>
      <c r="D73" s="105"/>
      <c r="E73" s="105"/>
      <c r="F73" s="120"/>
      <c r="G73" s="120"/>
      <c r="H73" s="120"/>
      <c r="I73" s="120"/>
      <c r="K73" s="65"/>
    </row>
    <row r="74" spans="1:11" ht="18.600000000000001">
      <c r="A74" s="39"/>
      <c r="B74" s="119" t="s">
        <v>250</v>
      </c>
      <c r="C74" s="119"/>
      <c r="D74" s="119"/>
      <c r="E74" s="119"/>
      <c r="F74" s="119" t="s">
        <v>251</v>
      </c>
      <c r="G74" s="119"/>
      <c r="H74" s="119"/>
      <c r="I74" s="119"/>
    </row>
    <row r="75" spans="1:11" ht="18.600000000000001">
      <c r="A75" s="33" t="s">
        <v>236</v>
      </c>
      <c r="B75" s="29" t="s">
        <v>12</v>
      </c>
      <c r="C75" s="29" t="s">
        <v>393</v>
      </c>
      <c r="D75" s="29" t="s">
        <v>394</v>
      </c>
      <c r="E75" s="49" t="s">
        <v>395</v>
      </c>
      <c r="F75" s="29" t="s">
        <v>12</v>
      </c>
      <c r="G75" s="29" t="s">
        <v>14</v>
      </c>
      <c r="H75" s="29" t="s">
        <v>394</v>
      </c>
      <c r="I75" s="49" t="s">
        <v>395</v>
      </c>
    </row>
    <row r="76" spans="1:11" ht="23.1" customHeight="1">
      <c r="A76" s="23" t="s">
        <v>104</v>
      </c>
      <c r="B76" s="24">
        <v>-53</v>
      </c>
      <c r="C76" s="24">
        <v>43075757</v>
      </c>
      <c r="D76" s="24">
        <v>-43101578</v>
      </c>
      <c r="E76" s="24">
        <v>-25821</v>
      </c>
      <c r="F76" s="24">
        <v>-53</v>
      </c>
      <c r="G76" s="24">
        <v>43075757</v>
      </c>
      <c r="H76" s="24">
        <v>-43101578</v>
      </c>
      <c r="I76" s="24">
        <v>-25821</v>
      </c>
    </row>
    <row r="77" spans="1:11" ht="23.1" customHeight="1">
      <c r="A77" s="23" t="s">
        <v>81</v>
      </c>
      <c r="B77" s="24">
        <v>-261</v>
      </c>
      <c r="C77" s="24">
        <v>187726649</v>
      </c>
      <c r="D77" s="24">
        <v>-187839351</v>
      </c>
      <c r="E77" s="24">
        <v>-112702</v>
      </c>
      <c r="F77" s="24">
        <v>-261</v>
      </c>
      <c r="G77" s="24">
        <v>187726649</v>
      </c>
      <c r="H77" s="24">
        <v>-187839351</v>
      </c>
      <c r="I77" s="24">
        <v>-112702</v>
      </c>
    </row>
    <row r="78" spans="1:11" ht="23.1" customHeight="1">
      <c r="A78" s="23" t="s">
        <v>90</v>
      </c>
      <c r="B78" s="24">
        <v>10999</v>
      </c>
      <c r="C78" s="24">
        <v>-1708748822</v>
      </c>
      <c r="D78" s="24">
        <v>2098367936</v>
      </c>
      <c r="E78" s="24">
        <v>389619114</v>
      </c>
      <c r="F78" s="24">
        <v>10999</v>
      </c>
      <c r="G78" s="24">
        <v>-1708748822</v>
      </c>
      <c r="H78" s="24">
        <v>2098367936</v>
      </c>
      <c r="I78" s="24">
        <v>389619114</v>
      </c>
    </row>
    <row r="79" spans="1:11" ht="23.1" customHeight="1">
      <c r="A79" s="23" t="s">
        <v>93</v>
      </c>
      <c r="B79" s="24">
        <v>-10000</v>
      </c>
      <c r="C79" s="24">
        <v>824535926</v>
      </c>
      <c r="D79" s="24">
        <v>-825030942</v>
      </c>
      <c r="E79" s="24">
        <v>-495016</v>
      </c>
      <c r="F79" s="24">
        <v>-10000</v>
      </c>
      <c r="G79" s="24">
        <v>824535926</v>
      </c>
      <c r="H79" s="24">
        <v>-825030942</v>
      </c>
      <c r="I79" s="24">
        <v>-495016</v>
      </c>
    </row>
    <row r="80" spans="1:11" ht="23.1" customHeight="1">
      <c r="A80" s="23" t="s">
        <v>68</v>
      </c>
      <c r="B80" s="24">
        <v>160</v>
      </c>
      <c r="C80" s="24">
        <v>2387314780</v>
      </c>
      <c r="D80" s="24">
        <v>-1737431464</v>
      </c>
      <c r="E80" s="24">
        <v>649883316</v>
      </c>
      <c r="F80" s="24">
        <v>160</v>
      </c>
      <c r="G80" s="24">
        <v>2387314780</v>
      </c>
      <c r="H80" s="24">
        <v>-1737431464</v>
      </c>
      <c r="I80" s="24">
        <v>649883316</v>
      </c>
    </row>
    <row r="81" spans="1:11" ht="23.1" customHeight="1">
      <c r="A81" s="23" t="s">
        <v>72</v>
      </c>
      <c r="B81" s="24">
        <v>593</v>
      </c>
      <c r="C81" s="24">
        <v>2123071440</v>
      </c>
      <c r="D81" s="24">
        <f>Table20[[#This Row],[-25821.0000]]-Table20[[#This Row],[43075757.0000]]</f>
        <v>-1613964438</v>
      </c>
      <c r="E81" s="24">
        <v>509107002</v>
      </c>
      <c r="F81" s="24">
        <v>593</v>
      </c>
      <c r="G81" s="24">
        <v>2123071440</v>
      </c>
      <c r="H81" s="24">
        <v>-1612843668</v>
      </c>
      <c r="I81" s="24">
        <v>510227772</v>
      </c>
    </row>
    <row r="82" spans="1:11" ht="23.1" customHeight="1">
      <c r="A82" s="23" t="s">
        <v>75</v>
      </c>
      <c r="B82" s="24">
        <v>542</v>
      </c>
      <c r="C82" s="24">
        <v>2250239360</v>
      </c>
      <c r="D82" s="24">
        <v>-1641146587</v>
      </c>
      <c r="E82" s="24">
        <v>609092773</v>
      </c>
      <c r="F82" s="24">
        <v>542</v>
      </c>
      <c r="G82" s="24">
        <v>2250239360</v>
      </c>
      <c r="H82" s="24">
        <v>-1641146587</v>
      </c>
      <c r="I82" s="24">
        <v>609092773</v>
      </c>
    </row>
    <row r="83" spans="1:11" ht="23.1" customHeight="1">
      <c r="A83" s="23" t="s">
        <v>77</v>
      </c>
      <c r="B83" s="24">
        <v>200</v>
      </c>
      <c r="C83" s="24">
        <v>1864359281</v>
      </c>
      <c r="D83" s="24">
        <v>-1428116890</v>
      </c>
      <c r="E83" s="24">
        <v>436242391</v>
      </c>
      <c r="F83" s="24">
        <v>200</v>
      </c>
      <c r="G83" s="24">
        <v>1864359281</v>
      </c>
      <c r="H83" s="24">
        <v>-1428116890</v>
      </c>
      <c r="I83" s="24">
        <v>436242391</v>
      </c>
    </row>
    <row r="84" spans="1:11" ht="23.1" customHeight="1">
      <c r="A84" s="23" t="s">
        <v>80</v>
      </c>
      <c r="B84" s="24">
        <v>-100</v>
      </c>
      <c r="C84" s="24">
        <v>7901152</v>
      </c>
      <c r="D84" s="24">
        <v>-7000000</v>
      </c>
      <c r="E84" s="24">
        <v>901152</v>
      </c>
      <c r="F84" s="24">
        <v>-100</v>
      </c>
      <c r="G84" s="24">
        <v>7901152</v>
      </c>
      <c r="H84" s="24">
        <v>-7000000</v>
      </c>
      <c r="I84" s="24">
        <v>901152</v>
      </c>
    </row>
    <row r="85" spans="1:11" ht="23.1" customHeight="1">
      <c r="A85" s="23" t="s">
        <v>62</v>
      </c>
      <c r="B85" s="24">
        <v>3</v>
      </c>
      <c r="C85" s="24">
        <v>1445397</v>
      </c>
      <c r="D85" s="24">
        <v>3263919</v>
      </c>
      <c r="E85" s="24">
        <v>4709316</v>
      </c>
      <c r="F85" s="24">
        <v>3</v>
      </c>
      <c r="G85" s="24">
        <v>1445397</v>
      </c>
      <c r="H85" s="24">
        <v>3263919</v>
      </c>
      <c r="I85" s="24">
        <v>4709316</v>
      </c>
    </row>
    <row r="86" spans="1:11" ht="23.1" customHeight="1">
      <c r="A86" s="23" t="s">
        <v>70</v>
      </c>
      <c r="B86" s="24">
        <v>-70</v>
      </c>
      <c r="C86" s="24">
        <v>195919759</v>
      </c>
      <c r="D86" s="24">
        <v>-196037380</v>
      </c>
      <c r="E86" s="24">
        <v>-117621</v>
      </c>
      <c r="F86" s="24">
        <v>-70</v>
      </c>
      <c r="G86" s="24">
        <v>195919759</v>
      </c>
      <c r="H86" s="24">
        <v>-196037380</v>
      </c>
      <c r="I86" s="24">
        <v>-117621</v>
      </c>
    </row>
    <row r="87" spans="1:11" ht="23.1" customHeight="1">
      <c r="A87" s="23" t="s">
        <v>102</v>
      </c>
      <c r="B87" s="24">
        <v>-3</v>
      </c>
      <c r="C87" s="24">
        <v>3089172</v>
      </c>
      <c r="D87" s="24">
        <v>-3091026</v>
      </c>
      <c r="E87" s="24">
        <v>-1854</v>
      </c>
      <c r="F87" s="24">
        <v>-3</v>
      </c>
      <c r="G87" s="24">
        <v>3089172</v>
      </c>
      <c r="H87" s="24">
        <v>-3091026</v>
      </c>
      <c r="I87" s="24">
        <v>-1854</v>
      </c>
    </row>
    <row r="88" spans="1:11" ht="23.1" customHeight="1">
      <c r="A88" s="23" t="s">
        <v>101</v>
      </c>
      <c r="B88" s="24">
        <v>-197</v>
      </c>
      <c r="C88" s="24">
        <v>200782372</v>
      </c>
      <c r="D88" s="24">
        <v>-200902808</v>
      </c>
      <c r="E88" s="24">
        <v>-120436</v>
      </c>
      <c r="F88" s="24">
        <v>-197</v>
      </c>
      <c r="G88" s="24">
        <v>200782372</v>
      </c>
      <c r="H88" s="24">
        <v>-200902808</v>
      </c>
      <c r="I88" s="24">
        <v>-120436</v>
      </c>
    </row>
    <row r="89" spans="1:11" ht="23.1" customHeight="1">
      <c r="A89" s="23" t="s">
        <v>106</v>
      </c>
      <c r="B89" s="24">
        <v>0</v>
      </c>
      <c r="C89" s="24">
        <v>631666</v>
      </c>
      <c r="D89" s="24">
        <v>-131526</v>
      </c>
      <c r="E89" s="24">
        <v>500140</v>
      </c>
      <c r="F89" s="24">
        <v>0</v>
      </c>
      <c r="G89" s="24">
        <v>631666</v>
      </c>
      <c r="H89" s="24">
        <v>-131526</v>
      </c>
      <c r="I89" s="24">
        <v>500140</v>
      </c>
    </row>
    <row r="90" spans="1:11" ht="23.1" customHeight="1">
      <c r="A90" s="23" t="s">
        <v>97</v>
      </c>
      <c r="B90" s="24">
        <v>-20</v>
      </c>
      <c r="C90" s="24">
        <v>8794720</v>
      </c>
      <c r="D90" s="24">
        <v>-8800000</v>
      </c>
      <c r="E90" s="24">
        <v>-5280</v>
      </c>
      <c r="F90" s="24">
        <v>-20</v>
      </c>
      <c r="G90" s="24">
        <v>8794720</v>
      </c>
      <c r="H90" s="24">
        <v>-8800000</v>
      </c>
      <c r="I90" s="24">
        <v>-5280</v>
      </c>
    </row>
    <row r="91" spans="1:11" ht="23.1" customHeight="1">
      <c r="A91" s="23" t="s">
        <v>100</v>
      </c>
      <c r="B91" s="24">
        <v>-21000</v>
      </c>
      <c r="C91" s="24">
        <v>4027042326</v>
      </c>
      <c r="D91" s="24">
        <v>-4029460000</v>
      </c>
      <c r="E91" s="24">
        <v>-2417674</v>
      </c>
      <c r="F91" s="24">
        <v>-21000</v>
      </c>
      <c r="G91" s="24">
        <v>4027042326</v>
      </c>
      <c r="H91" s="24">
        <v>-4029460000</v>
      </c>
      <c r="I91" s="24">
        <v>-2417674</v>
      </c>
    </row>
    <row r="92" spans="1:11" ht="23.1" customHeight="1">
      <c r="A92" s="23" t="s">
        <v>78</v>
      </c>
      <c r="B92" s="24">
        <v>-100</v>
      </c>
      <c r="C92" s="24">
        <v>196656935</v>
      </c>
      <c r="D92" s="24">
        <v>-196775000</v>
      </c>
      <c r="E92" s="24">
        <v>-118065</v>
      </c>
      <c r="F92" s="24">
        <v>-100</v>
      </c>
      <c r="G92" s="24">
        <v>196656935</v>
      </c>
      <c r="H92" s="24">
        <v>-196775000</v>
      </c>
      <c r="I92" s="24">
        <v>-118065</v>
      </c>
      <c r="K92" s="65"/>
    </row>
    <row r="93" spans="1:11" ht="23.1" customHeight="1">
      <c r="A93" s="23" t="s">
        <v>52</v>
      </c>
      <c r="B93" s="24"/>
      <c r="C93" s="24">
        <v>12613837870</v>
      </c>
      <c r="D93" s="24">
        <f>SUBTOTAL(109,D76:D92)</f>
        <v>-10017197135</v>
      </c>
      <c r="E93" s="24">
        <f>SUBTOTAL(109,E76:E92)</f>
        <v>2596640735</v>
      </c>
      <c r="F93" s="24"/>
      <c r="G93" s="24">
        <v>12613837870</v>
      </c>
      <c r="H93" s="24">
        <v>-10016076365</v>
      </c>
      <c r="I93" s="24">
        <v>2597761505</v>
      </c>
      <c r="K93" s="65"/>
    </row>
    <row r="94" spans="1:11" ht="23.1" customHeight="1">
      <c r="A94" s="23" t="s">
        <v>53</v>
      </c>
      <c r="B94" s="24"/>
      <c r="C94" s="25"/>
      <c r="D94" s="25"/>
      <c r="E94" s="25"/>
      <c r="F94" s="24"/>
      <c r="G94" s="25"/>
      <c r="H94" s="25"/>
      <c r="I94" s="25"/>
      <c r="K94" s="65"/>
    </row>
    <row r="95" spans="1:11">
      <c r="K95" s="65"/>
    </row>
    <row r="97" spans="1:9">
      <c r="A97" s="121" t="s">
        <v>400</v>
      </c>
      <c r="B97" s="122"/>
      <c r="C97" s="122"/>
      <c r="D97" s="122"/>
      <c r="E97" s="122"/>
      <c r="F97" s="122"/>
      <c r="G97" s="122"/>
      <c r="H97" s="122"/>
      <c r="I97" s="123"/>
    </row>
  </sheetData>
  <mergeCells count="26">
    <mergeCell ref="A73:E73"/>
    <mergeCell ref="F73:I73"/>
    <mergeCell ref="B74:E74"/>
    <mergeCell ref="F74:I74"/>
    <mergeCell ref="A97:I97"/>
    <mergeCell ref="A1:I1"/>
    <mergeCell ref="A2:I2"/>
    <mergeCell ref="A3:I3"/>
    <mergeCell ref="B9:E9"/>
    <mergeCell ref="F9:I9"/>
    <mergeCell ref="A7:E7"/>
    <mergeCell ref="F7:I7"/>
    <mergeCell ref="A5:I5"/>
    <mergeCell ref="A6:I6"/>
    <mergeCell ref="A35:E35"/>
    <mergeCell ref="F35:I35"/>
    <mergeCell ref="B36:E36"/>
    <mergeCell ref="F36:I36"/>
    <mergeCell ref="A41:E41"/>
    <mergeCell ref="F41:I41"/>
    <mergeCell ref="B42:E42"/>
    <mergeCell ref="F42:I42"/>
    <mergeCell ref="A65:E65"/>
    <mergeCell ref="F65:I65"/>
    <mergeCell ref="B66:E66"/>
    <mergeCell ref="F66:I66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5">
    <tablePart r:id="rId1"/>
    <tablePart r:id="rId2"/>
    <tablePart r:id="rId3"/>
    <tablePart r:id="rId4"/>
    <tablePart r:id="rId5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55"/>
  <sheetViews>
    <sheetView rightToLeft="1" zoomScale="70" zoomScaleNormal="70" zoomScaleSheetLayoutView="106" workbookViewId="0">
      <selection activeCell="N9" sqref="N9"/>
    </sheetView>
  </sheetViews>
  <sheetFormatPr defaultColWidth="9" defaultRowHeight="16.8"/>
  <cols>
    <col min="1" max="1" width="54" style="16" customWidth="1"/>
    <col min="2" max="2" width="15.625" style="16" customWidth="1"/>
    <col min="3" max="4" width="21" style="16" customWidth="1"/>
    <col min="5" max="5" width="30.375" style="16" customWidth="1"/>
    <col min="6" max="6" width="15.625" style="16" customWidth="1"/>
    <col min="7" max="8" width="21" style="16" customWidth="1"/>
    <col min="9" max="9" width="30.375" style="16" customWidth="1"/>
    <col min="10" max="10" width="9" style="1" customWidth="1"/>
    <col min="11" max="11" width="18.375" style="1" bestFit="1" customWidth="1"/>
    <col min="12" max="16384" width="9" style="1"/>
  </cols>
  <sheetData>
    <row r="1" spans="1:9" ht="20.399999999999999">
      <c r="A1" s="112" t="s">
        <v>0</v>
      </c>
      <c r="B1" s="112"/>
      <c r="C1" s="112"/>
      <c r="D1" s="112"/>
      <c r="E1" s="112"/>
      <c r="F1" s="112"/>
      <c r="G1" s="112"/>
      <c r="H1" s="112"/>
      <c r="I1" s="112"/>
    </row>
    <row r="2" spans="1:9" ht="20.399999999999999">
      <c r="A2" s="112" t="s">
        <v>234</v>
      </c>
      <c r="B2" s="112"/>
      <c r="C2" s="112"/>
      <c r="D2" s="112"/>
      <c r="E2" s="112"/>
      <c r="F2" s="112"/>
      <c r="G2" s="112"/>
      <c r="H2" s="112"/>
      <c r="I2" s="112"/>
    </row>
    <row r="3" spans="1:9" ht="20.399999999999999">
      <c r="A3" s="112" t="s">
        <v>249</v>
      </c>
      <c r="B3" s="112"/>
      <c r="C3" s="112"/>
      <c r="D3" s="112"/>
      <c r="E3" s="112"/>
      <c r="F3" s="112"/>
      <c r="G3" s="112"/>
      <c r="H3" s="112"/>
      <c r="I3" s="112"/>
    </row>
    <row r="4" spans="1:9" ht="20.399999999999999">
      <c r="A4" s="46"/>
      <c r="B4" s="46"/>
      <c r="C4" s="46"/>
      <c r="D4" s="46"/>
      <c r="E4" s="46"/>
      <c r="F4" s="46"/>
      <c r="G4" s="46"/>
      <c r="H4" s="46"/>
      <c r="I4" s="46"/>
    </row>
    <row r="5" spans="1:9" ht="20.399999999999999">
      <c r="A5" s="111" t="s">
        <v>235</v>
      </c>
      <c r="B5" s="111"/>
      <c r="C5" s="111"/>
      <c r="D5" s="111"/>
      <c r="E5" s="111"/>
      <c r="F5" s="111"/>
      <c r="G5" s="111"/>
      <c r="H5" s="111"/>
      <c r="I5" s="111"/>
    </row>
    <row r="6" spans="1:9" ht="20.399999999999999">
      <c r="A6" s="111" t="s">
        <v>358</v>
      </c>
      <c r="B6" s="111"/>
      <c r="C6" s="111"/>
      <c r="D6" s="111"/>
      <c r="E6" s="111"/>
      <c r="F6" s="111"/>
      <c r="G6" s="111"/>
      <c r="H6" s="111"/>
      <c r="I6" s="111"/>
    </row>
    <row r="7" spans="1:9" ht="20.399999999999999">
      <c r="A7" s="111" t="s">
        <v>401</v>
      </c>
      <c r="B7" s="111"/>
      <c r="C7" s="111"/>
      <c r="D7" s="111"/>
      <c r="E7" s="39"/>
      <c r="F7" s="39"/>
      <c r="G7" s="39"/>
      <c r="H7" s="39"/>
      <c r="I7" s="39"/>
    </row>
    <row r="8" spans="1:9" ht="18.600000000000001">
      <c r="A8" s="9"/>
      <c r="B8" s="9"/>
      <c r="C8" s="9"/>
      <c r="D8" s="9"/>
      <c r="E8" s="51"/>
      <c r="F8" s="51"/>
      <c r="G8" s="51"/>
      <c r="H8" s="51"/>
      <c r="I8" s="51"/>
    </row>
    <row r="9" spans="1:9" ht="16.5" customHeight="1">
      <c r="A9" s="39"/>
      <c r="B9" s="106" t="s">
        <v>250</v>
      </c>
      <c r="C9" s="106"/>
      <c r="D9" s="106"/>
      <c r="E9" s="106"/>
      <c r="F9" s="124" t="s">
        <v>251</v>
      </c>
      <c r="G9" s="124"/>
      <c r="H9" s="124"/>
      <c r="I9" s="124"/>
    </row>
    <row r="10" spans="1:9" ht="18.600000000000001">
      <c r="A10" s="33" t="s">
        <v>236</v>
      </c>
      <c r="B10" s="29" t="s">
        <v>12</v>
      </c>
      <c r="C10" s="29" t="s">
        <v>14</v>
      </c>
      <c r="D10" s="29" t="s">
        <v>394</v>
      </c>
      <c r="E10" s="49" t="s">
        <v>402</v>
      </c>
      <c r="F10" s="29" t="s">
        <v>12</v>
      </c>
      <c r="G10" s="29" t="s">
        <v>14</v>
      </c>
      <c r="H10" s="29" t="s">
        <v>394</v>
      </c>
      <c r="I10" s="49" t="s">
        <v>402</v>
      </c>
    </row>
    <row r="11" spans="1:9" ht="23.1" customHeight="1">
      <c r="A11" s="23" t="s">
        <v>21</v>
      </c>
      <c r="B11" s="24">
        <v>6665380</v>
      </c>
      <c r="C11" s="24">
        <v>44490899603</v>
      </c>
      <c r="D11" s="24">
        <v>-33234968413</v>
      </c>
      <c r="E11" s="24">
        <v>11255931190</v>
      </c>
      <c r="F11" s="24">
        <v>6665380</v>
      </c>
      <c r="G11" s="24">
        <v>44490899603</v>
      </c>
      <c r="H11" s="24">
        <v>-33234968413</v>
      </c>
      <c r="I11" s="24">
        <v>11255931190</v>
      </c>
    </row>
    <row r="12" spans="1:9" ht="23.1" customHeight="1">
      <c r="A12" s="23" t="s">
        <v>22</v>
      </c>
      <c r="B12" s="24">
        <v>10057104879</v>
      </c>
      <c r="C12" s="24">
        <v>6702990806692</v>
      </c>
      <c r="D12" s="24">
        <v>-6635937008913</v>
      </c>
      <c r="E12" s="24">
        <v>67053797779</v>
      </c>
      <c r="F12" s="24">
        <v>10057104879</v>
      </c>
      <c r="G12" s="24">
        <v>6702990806692</v>
      </c>
      <c r="H12" s="24">
        <v>-6635937008913</v>
      </c>
      <c r="I12" s="24">
        <v>67053797779</v>
      </c>
    </row>
    <row r="13" spans="1:9" ht="23.1" customHeight="1">
      <c r="A13" s="23" t="s">
        <v>23</v>
      </c>
      <c r="B13" s="24">
        <v>783519511</v>
      </c>
      <c r="C13" s="24">
        <v>1144744570934</v>
      </c>
      <c r="D13" s="24">
        <v>-1122713067870</v>
      </c>
      <c r="E13" s="24">
        <v>22031503064</v>
      </c>
      <c r="F13" s="24">
        <v>783519511</v>
      </c>
      <c r="G13" s="24">
        <v>1144744570934</v>
      </c>
      <c r="H13" s="24">
        <v>-1122713067870</v>
      </c>
      <c r="I13" s="24">
        <v>22031503064</v>
      </c>
    </row>
    <row r="14" spans="1:9" ht="23.1" customHeight="1">
      <c r="A14" s="23" t="s">
        <v>24</v>
      </c>
      <c r="B14" s="24">
        <v>24808426939</v>
      </c>
      <c r="C14" s="24">
        <v>57214333409687</v>
      </c>
      <c r="D14" s="24">
        <v>-38262004553371</v>
      </c>
      <c r="E14" s="24">
        <v>18952328856316</v>
      </c>
      <c r="F14" s="24">
        <v>24808426939</v>
      </c>
      <c r="G14" s="24">
        <v>57214333409687</v>
      </c>
      <c r="H14" s="24">
        <v>-38262004553371</v>
      </c>
      <c r="I14" s="24">
        <v>18952328856316</v>
      </c>
    </row>
    <row r="15" spans="1:9" ht="23.1" customHeight="1">
      <c r="A15" s="23" t="s">
        <v>25</v>
      </c>
      <c r="B15" s="24">
        <v>51860839</v>
      </c>
      <c r="C15" s="24">
        <v>274135336995</v>
      </c>
      <c r="D15" s="24">
        <v>-221795697983</v>
      </c>
      <c r="E15" s="24">
        <v>52339639012</v>
      </c>
      <c r="F15" s="24">
        <v>51860839</v>
      </c>
      <c r="G15" s="24">
        <v>274135336995</v>
      </c>
      <c r="H15" s="24">
        <v>-221795697983</v>
      </c>
      <c r="I15" s="24">
        <v>52339639012</v>
      </c>
    </row>
    <row r="16" spans="1:9" ht="23.1" customHeight="1">
      <c r="A16" s="23" t="s">
        <v>26</v>
      </c>
      <c r="B16" s="24">
        <v>520409315</v>
      </c>
      <c r="C16" s="24">
        <v>2215258804705</v>
      </c>
      <c r="D16" s="24">
        <v>-1716045552938</v>
      </c>
      <c r="E16" s="24">
        <v>499213251767</v>
      </c>
      <c r="F16" s="24">
        <v>520409315</v>
      </c>
      <c r="G16" s="24">
        <v>2215258804705</v>
      </c>
      <c r="H16" s="24">
        <v>-1716045552938</v>
      </c>
      <c r="I16" s="24">
        <v>499213251767</v>
      </c>
    </row>
    <row r="17" spans="1:9" ht="23.1" customHeight="1">
      <c r="A17" s="23" t="s">
        <v>27</v>
      </c>
      <c r="B17" s="24">
        <v>6847858655</v>
      </c>
      <c r="C17" s="24">
        <v>12569955916812</v>
      </c>
      <c r="D17" s="24">
        <v>-11194582406043</v>
      </c>
      <c r="E17" s="24">
        <v>1375373510769</v>
      </c>
      <c r="F17" s="24">
        <v>6847858655</v>
      </c>
      <c r="G17" s="24">
        <v>12569955916812</v>
      </c>
      <c r="H17" s="24">
        <v>-11194582406043</v>
      </c>
      <c r="I17" s="24">
        <v>1375373510769</v>
      </c>
    </row>
    <row r="18" spans="1:9" ht="23.1" customHeight="1">
      <c r="A18" s="23" t="s">
        <v>28</v>
      </c>
      <c r="B18" s="24">
        <v>24338612</v>
      </c>
      <c r="C18" s="24">
        <v>52823289033</v>
      </c>
      <c r="D18" s="24">
        <v>-52323071630</v>
      </c>
      <c r="E18" s="24">
        <v>500217403</v>
      </c>
      <c r="F18" s="24">
        <v>24338612</v>
      </c>
      <c r="G18" s="24">
        <v>52823289033</v>
      </c>
      <c r="H18" s="24">
        <v>-52323071630</v>
      </c>
      <c r="I18" s="24">
        <v>500217403</v>
      </c>
    </row>
    <row r="19" spans="1:9" ht="23.1" customHeight="1">
      <c r="A19" s="23" t="s">
        <v>29</v>
      </c>
      <c r="B19" s="24">
        <v>1800358337</v>
      </c>
      <c r="C19" s="24">
        <v>6152546021153</v>
      </c>
      <c r="D19" s="24">
        <v>-5037172181059</v>
      </c>
      <c r="E19" s="24">
        <v>1115373840094</v>
      </c>
      <c r="F19" s="24">
        <v>1800358337</v>
      </c>
      <c r="G19" s="24">
        <v>6152546021153</v>
      </c>
      <c r="H19" s="24">
        <v>-5037172181059</v>
      </c>
      <c r="I19" s="24">
        <v>1115373840094</v>
      </c>
    </row>
    <row r="20" spans="1:9" ht="23.1" customHeight="1">
      <c r="A20" s="23" t="s">
        <v>30</v>
      </c>
      <c r="B20" s="24">
        <v>199889276</v>
      </c>
      <c r="C20" s="24">
        <v>1923470778251</v>
      </c>
      <c r="D20" s="24">
        <v>-1709751802886</v>
      </c>
      <c r="E20" s="24">
        <v>213718975365</v>
      </c>
      <c r="F20" s="24">
        <v>199889276</v>
      </c>
      <c r="G20" s="24">
        <v>1923470778251</v>
      </c>
      <c r="H20" s="24">
        <v>-1709751802886</v>
      </c>
      <c r="I20" s="24">
        <v>213718975365</v>
      </c>
    </row>
    <row r="21" spans="1:9" ht="23.1" customHeight="1">
      <c r="A21" s="23" t="s">
        <v>31</v>
      </c>
      <c r="B21" s="24">
        <v>220690469</v>
      </c>
      <c r="C21" s="24">
        <v>549101633170</v>
      </c>
      <c r="D21" s="24">
        <v>-315713063496</v>
      </c>
      <c r="E21" s="24">
        <v>233388569674</v>
      </c>
      <c r="F21" s="24">
        <v>220690469</v>
      </c>
      <c r="G21" s="24">
        <v>549101633170</v>
      </c>
      <c r="H21" s="24">
        <v>-315713063496</v>
      </c>
      <c r="I21" s="24">
        <v>233388569674</v>
      </c>
    </row>
    <row r="22" spans="1:9" ht="23.1" customHeight="1">
      <c r="A22" s="23" t="s">
        <v>32</v>
      </c>
      <c r="B22" s="24">
        <v>206507495</v>
      </c>
      <c r="C22" s="24">
        <v>224823222957</v>
      </c>
      <c r="D22" s="24">
        <v>-661229156913</v>
      </c>
      <c r="E22" s="24">
        <v>-436405933956</v>
      </c>
      <c r="F22" s="24">
        <v>206507495</v>
      </c>
      <c r="G22" s="24">
        <v>224823222957</v>
      </c>
      <c r="H22" s="24">
        <v>-661229156913</v>
      </c>
      <c r="I22" s="24">
        <v>-436405933956</v>
      </c>
    </row>
    <row r="23" spans="1:9" ht="23.1" customHeight="1">
      <c r="A23" s="23" t="s">
        <v>33</v>
      </c>
      <c r="B23" s="24">
        <v>8574870</v>
      </c>
      <c r="C23" s="24">
        <v>32816792370</v>
      </c>
      <c r="D23" s="24">
        <v>-33107824043</v>
      </c>
      <c r="E23" s="24">
        <v>-291031673</v>
      </c>
      <c r="F23" s="24">
        <v>8574870</v>
      </c>
      <c r="G23" s="24">
        <v>32816792370</v>
      </c>
      <c r="H23" s="24">
        <v>-33107824043</v>
      </c>
      <c r="I23" s="24">
        <v>-291031673</v>
      </c>
    </row>
    <row r="24" spans="1:9" ht="23.1" customHeight="1">
      <c r="A24" s="23" t="s">
        <v>34</v>
      </c>
      <c r="B24" s="24">
        <v>1169014814</v>
      </c>
      <c r="C24" s="24">
        <v>2019690481184</v>
      </c>
      <c r="D24" s="24">
        <v>-1748494746969</v>
      </c>
      <c r="E24" s="24">
        <v>271195734215</v>
      </c>
      <c r="F24" s="24">
        <v>1169014814</v>
      </c>
      <c r="G24" s="24">
        <v>2019690481184</v>
      </c>
      <c r="H24" s="24">
        <v>-1748494746969</v>
      </c>
      <c r="I24" s="24">
        <v>271195734215</v>
      </c>
    </row>
    <row r="25" spans="1:9" ht="23.1" customHeight="1">
      <c r="A25" s="23" t="s">
        <v>35</v>
      </c>
      <c r="B25" s="24">
        <v>8677595529</v>
      </c>
      <c r="C25" s="24">
        <v>6035016387256</v>
      </c>
      <c r="D25" s="24">
        <v>-5711362484606</v>
      </c>
      <c r="E25" s="24">
        <v>323653902650</v>
      </c>
      <c r="F25" s="24">
        <v>8677595529</v>
      </c>
      <c r="G25" s="24">
        <v>6035016387256</v>
      </c>
      <c r="H25" s="24">
        <v>-5711362484606</v>
      </c>
      <c r="I25" s="24">
        <v>323653902650</v>
      </c>
    </row>
    <row r="26" spans="1:9" ht="23.1" customHeight="1">
      <c r="A26" s="23" t="s">
        <v>36</v>
      </c>
      <c r="B26" s="24">
        <v>46049218</v>
      </c>
      <c r="C26" s="24">
        <v>134821666343</v>
      </c>
      <c r="D26" s="24">
        <v>-120648105007</v>
      </c>
      <c r="E26" s="24">
        <v>14173561336</v>
      </c>
      <c r="F26" s="24">
        <v>46049218</v>
      </c>
      <c r="G26" s="24">
        <v>134821666343</v>
      </c>
      <c r="H26" s="24">
        <v>-120648105007</v>
      </c>
      <c r="I26" s="24">
        <v>14173561336</v>
      </c>
    </row>
    <row r="27" spans="1:9" ht="23.1" customHeight="1">
      <c r="A27" s="23" t="s">
        <v>37</v>
      </c>
      <c r="B27" s="24">
        <v>8818364</v>
      </c>
      <c r="C27" s="24">
        <v>30752700534</v>
      </c>
      <c r="D27" s="24">
        <v>-32338799699</v>
      </c>
      <c r="E27" s="24">
        <v>-1586099165</v>
      </c>
      <c r="F27" s="24">
        <v>8818364</v>
      </c>
      <c r="G27" s="24">
        <v>30752700534</v>
      </c>
      <c r="H27" s="24">
        <v>-32338799699</v>
      </c>
      <c r="I27" s="24">
        <v>-1586099165</v>
      </c>
    </row>
    <row r="28" spans="1:9" ht="23.1" customHeight="1">
      <c r="A28" s="23" t="s">
        <v>38</v>
      </c>
      <c r="B28" s="24">
        <v>72131857</v>
      </c>
      <c r="C28" s="24">
        <v>549227020331</v>
      </c>
      <c r="D28" s="24">
        <v>-550890375140</v>
      </c>
      <c r="E28" s="24">
        <v>-1663354809</v>
      </c>
      <c r="F28" s="24">
        <v>72131857</v>
      </c>
      <c r="G28" s="24">
        <v>549227020331</v>
      </c>
      <c r="H28" s="24">
        <v>-550890375140</v>
      </c>
      <c r="I28" s="24">
        <v>-1663354809</v>
      </c>
    </row>
    <row r="29" spans="1:9" ht="23.1" customHeight="1">
      <c r="A29" s="23" t="s">
        <v>39</v>
      </c>
      <c r="B29" s="24">
        <v>33203058</v>
      </c>
      <c r="C29" s="24">
        <v>68843984131</v>
      </c>
      <c r="D29" s="24">
        <v>-73882221277</v>
      </c>
      <c r="E29" s="24">
        <v>-5038237146</v>
      </c>
      <c r="F29" s="24">
        <v>33203058</v>
      </c>
      <c r="G29" s="24">
        <v>68843984131</v>
      </c>
      <c r="H29" s="24">
        <v>-73882221277</v>
      </c>
      <c r="I29" s="24">
        <v>-5038237146</v>
      </c>
    </row>
    <row r="30" spans="1:9" ht="23.1" customHeight="1">
      <c r="A30" s="23" t="s">
        <v>40</v>
      </c>
      <c r="B30" s="24">
        <v>123000000</v>
      </c>
      <c r="C30" s="24">
        <v>679673055600</v>
      </c>
      <c r="D30" s="24">
        <v>-456945000000</v>
      </c>
      <c r="E30" s="24">
        <v>222728055600</v>
      </c>
      <c r="F30" s="24">
        <v>123000000</v>
      </c>
      <c r="G30" s="24">
        <v>679673055600</v>
      </c>
      <c r="H30" s="24">
        <v>-456945000000</v>
      </c>
      <c r="I30" s="24">
        <v>222728055600</v>
      </c>
    </row>
    <row r="31" spans="1:9" ht="23.1" customHeight="1">
      <c r="A31" s="23" t="s">
        <v>41</v>
      </c>
      <c r="B31" s="24">
        <v>72806720</v>
      </c>
      <c r="C31" s="24">
        <v>210979021993</v>
      </c>
      <c r="D31" s="24">
        <v>-214210617194</v>
      </c>
      <c r="E31" s="24">
        <v>-3231595201</v>
      </c>
      <c r="F31" s="24">
        <v>72806720</v>
      </c>
      <c r="G31" s="24">
        <v>210979021993</v>
      </c>
      <c r="H31" s="24">
        <v>-214210617194</v>
      </c>
      <c r="I31" s="24">
        <v>-3231595201</v>
      </c>
    </row>
    <row r="32" spans="1:9" ht="23.1" customHeight="1">
      <c r="A32" s="23" t="s">
        <v>42</v>
      </c>
      <c r="B32" s="24">
        <v>31939361</v>
      </c>
      <c r="C32" s="24">
        <v>185107505099</v>
      </c>
      <c r="D32" s="24">
        <v>-179568660949</v>
      </c>
      <c r="E32" s="24">
        <v>5538844150</v>
      </c>
      <c r="F32" s="24">
        <v>31939361</v>
      </c>
      <c r="G32" s="24">
        <v>185107505099</v>
      </c>
      <c r="H32" s="24">
        <v>-179568660949</v>
      </c>
      <c r="I32" s="24">
        <v>5538844150</v>
      </c>
    </row>
    <row r="33" spans="1:11" ht="23.1" customHeight="1">
      <c r="A33" s="23" t="s">
        <v>43</v>
      </c>
      <c r="B33" s="24">
        <v>50652939</v>
      </c>
      <c r="C33" s="24">
        <v>145769595169</v>
      </c>
      <c r="D33" s="24">
        <v>-129050287548</v>
      </c>
      <c r="E33" s="24">
        <v>16719307621</v>
      </c>
      <c r="F33" s="24">
        <v>50652939</v>
      </c>
      <c r="G33" s="24">
        <v>145769595169</v>
      </c>
      <c r="H33" s="24">
        <v>-129050287548</v>
      </c>
      <c r="I33" s="24">
        <v>16719307621</v>
      </c>
    </row>
    <row r="34" spans="1:11" ht="23.1" customHeight="1">
      <c r="A34" s="23" t="s">
        <v>44</v>
      </c>
      <c r="B34" s="24">
        <v>36985196</v>
      </c>
      <c r="C34" s="24">
        <v>354048895867</v>
      </c>
      <c r="D34" s="24">
        <v>-353789405080</v>
      </c>
      <c r="E34" s="24">
        <v>259490787</v>
      </c>
      <c r="F34" s="24">
        <v>36985196</v>
      </c>
      <c r="G34" s="24">
        <v>354048895867</v>
      </c>
      <c r="H34" s="24">
        <v>-353789405080</v>
      </c>
      <c r="I34" s="24">
        <v>259490787</v>
      </c>
    </row>
    <row r="35" spans="1:11" ht="23.1" customHeight="1">
      <c r="A35" s="23" t="s">
        <v>45</v>
      </c>
      <c r="B35" s="24">
        <v>234832841</v>
      </c>
      <c r="C35" s="24">
        <v>908112404321</v>
      </c>
      <c r="D35" s="24">
        <v>-957093971534</v>
      </c>
      <c r="E35" s="24">
        <v>-48981567213</v>
      </c>
      <c r="F35" s="24">
        <v>234832841</v>
      </c>
      <c r="G35" s="24">
        <v>908112404321</v>
      </c>
      <c r="H35" s="24">
        <v>-957093971534</v>
      </c>
      <c r="I35" s="24">
        <v>-48981567213</v>
      </c>
    </row>
    <row r="36" spans="1:11" ht="23.1" customHeight="1">
      <c r="A36" s="23" t="s">
        <v>46</v>
      </c>
      <c r="B36" s="24">
        <v>40976193</v>
      </c>
      <c r="C36" s="24">
        <v>193670091675</v>
      </c>
      <c r="D36" s="24">
        <v>-201449651379</v>
      </c>
      <c r="E36" s="24">
        <v>-7779559704</v>
      </c>
      <c r="F36" s="24">
        <v>40976193</v>
      </c>
      <c r="G36" s="24">
        <v>193670091675</v>
      </c>
      <c r="H36" s="24">
        <v>-201449651379</v>
      </c>
      <c r="I36" s="24">
        <v>-7779559704</v>
      </c>
    </row>
    <row r="37" spans="1:11" ht="23.1" customHeight="1">
      <c r="A37" s="23" t="s">
        <v>47</v>
      </c>
      <c r="B37" s="24">
        <v>235961912</v>
      </c>
      <c r="C37" s="24">
        <v>860606420459</v>
      </c>
      <c r="D37" s="24">
        <v>-844245052359</v>
      </c>
      <c r="E37" s="24">
        <v>16361368100</v>
      </c>
      <c r="F37" s="24">
        <v>235961912</v>
      </c>
      <c r="G37" s="24">
        <v>860606420459</v>
      </c>
      <c r="H37" s="24">
        <v>-844245052359</v>
      </c>
      <c r="I37" s="24">
        <v>16361368100</v>
      </c>
    </row>
    <row r="38" spans="1:11" ht="23.1" customHeight="1">
      <c r="A38" s="23" t="s">
        <v>48</v>
      </c>
      <c r="B38" s="24">
        <v>1179900</v>
      </c>
      <c r="C38" s="24">
        <v>1629382532</v>
      </c>
      <c r="D38" s="24">
        <v>-1330546238</v>
      </c>
      <c r="E38" s="24">
        <v>298836294</v>
      </c>
      <c r="F38" s="24">
        <v>1179900</v>
      </c>
      <c r="G38" s="24">
        <v>1629382532</v>
      </c>
      <c r="H38" s="24">
        <v>-1330546238</v>
      </c>
      <c r="I38" s="24">
        <v>298836294</v>
      </c>
    </row>
    <row r="39" spans="1:11" ht="23.1" customHeight="1">
      <c r="A39" s="23" t="s">
        <v>49</v>
      </c>
      <c r="B39" s="24">
        <v>237900800</v>
      </c>
      <c r="C39" s="24">
        <v>403648552179</v>
      </c>
      <c r="D39" s="24">
        <v>-421715271825</v>
      </c>
      <c r="E39" s="24">
        <v>-18066719646</v>
      </c>
      <c r="F39" s="24">
        <v>237900800</v>
      </c>
      <c r="G39" s="24">
        <v>403648552179</v>
      </c>
      <c r="H39" s="24">
        <v>-421715271825</v>
      </c>
      <c r="I39" s="24">
        <v>-18066719646</v>
      </c>
    </row>
    <row r="40" spans="1:11" ht="23.1" customHeight="1">
      <c r="A40" s="23" t="s">
        <v>50</v>
      </c>
      <c r="B40" s="24">
        <v>306998909</v>
      </c>
      <c r="C40" s="24">
        <v>312900901628</v>
      </c>
      <c r="D40" s="24">
        <v>-325752981634</v>
      </c>
      <c r="E40" s="24">
        <v>-12852080006</v>
      </c>
      <c r="F40" s="24">
        <v>306998909</v>
      </c>
      <c r="G40" s="24">
        <v>312900901628</v>
      </c>
      <c r="H40" s="24">
        <v>-325752981634</v>
      </c>
      <c r="I40" s="24">
        <v>-12852080006</v>
      </c>
    </row>
    <row r="41" spans="1:11" ht="23.1" customHeight="1">
      <c r="A41" s="23" t="s">
        <v>51</v>
      </c>
      <c r="B41" s="24">
        <v>28821918</v>
      </c>
      <c r="C41" s="24">
        <v>700128324356</v>
      </c>
      <c r="D41" s="24">
        <v>-552384255906</v>
      </c>
      <c r="E41" s="24">
        <v>147744068450</v>
      </c>
      <c r="F41" s="24">
        <v>28821918</v>
      </c>
      <c r="G41" s="24">
        <v>700128324356</v>
      </c>
      <c r="H41" s="24">
        <v>-552384255906</v>
      </c>
      <c r="I41" s="24">
        <v>147744068450</v>
      </c>
    </row>
    <row r="42" spans="1:11" ht="23.1" customHeight="1">
      <c r="A42" s="23" t="s">
        <v>52</v>
      </c>
      <c r="B42" s="24"/>
      <c r="C42" s="24">
        <v>102896117873019</v>
      </c>
      <c r="D42" s="24">
        <v>-79870762789902</v>
      </c>
      <c r="E42" s="24">
        <v>23025355083117</v>
      </c>
      <c r="F42" s="24"/>
      <c r="G42" s="24">
        <v>102896117873019</v>
      </c>
      <c r="H42" s="24">
        <v>-79870762789902</v>
      </c>
      <c r="I42" s="24">
        <v>23025355083117</v>
      </c>
      <c r="K42" s="65"/>
    </row>
    <row r="43" spans="1:11" ht="23.1" customHeight="1">
      <c r="A43" s="23" t="s">
        <v>53</v>
      </c>
      <c r="B43" s="50"/>
      <c r="C43" s="47"/>
      <c r="D43" s="47"/>
      <c r="E43" s="47"/>
      <c r="F43" s="50"/>
      <c r="G43" s="47"/>
      <c r="H43" s="47"/>
      <c r="I43" s="47"/>
      <c r="K43" s="65">
        <f>E42+E110+E152</f>
        <v>24502025848010</v>
      </c>
    </row>
    <row r="45" spans="1:11" ht="20.399999999999999">
      <c r="A45" s="111" t="s">
        <v>403</v>
      </c>
      <c r="B45" s="111"/>
      <c r="C45" s="111"/>
      <c r="D45" s="111"/>
      <c r="E45" s="51"/>
      <c r="F45" s="51"/>
      <c r="G45" s="51"/>
      <c r="H45" s="51"/>
      <c r="I45" s="51"/>
    </row>
    <row r="46" spans="1:11" ht="18.600000000000001">
      <c r="A46" s="39"/>
      <c r="B46" s="106" t="s">
        <v>250</v>
      </c>
      <c r="C46" s="106"/>
      <c r="D46" s="106"/>
      <c r="E46" s="106"/>
      <c r="F46" s="124" t="s">
        <v>251</v>
      </c>
      <c r="G46" s="124"/>
      <c r="H46" s="124"/>
      <c r="I46" s="124"/>
    </row>
    <row r="47" spans="1:11" ht="18.600000000000001">
      <c r="A47" s="33" t="s">
        <v>236</v>
      </c>
      <c r="B47" s="29" t="s">
        <v>12</v>
      </c>
      <c r="C47" s="29" t="s">
        <v>14</v>
      </c>
      <c r="D47" s="29" t="s">
        <v>394</v>
      </c>
      <c r="E47" s="49" t="s">
        <v>402</v>
      </c>
      <c r="F47" s="29" t="s">
        <v>12</v>
      </c>
      <c r="G47" s="29" t="s">
        <v>14</v>
      </c>
      <c r="H47" s="29" t="s">
        <v>394</v>
      </c>
      <c r="I47" s="49" t="s">
        <v>402</v>
      </c>
    </row>
    <row r="48" spans="1:11" ht="23.1" customHeight="1">
      <c r="A48" s="23" t="s">
        <v>175</v>
      </c>
      <c r="B48" s="24">
        <v>5000</v>
      </c>
      <c r="C48" s="24">
        <v>4236926000</v>
      </c>
      <c r="D48" s="24">
        <v>-4236926000</v>
      </c>
      <c r="E48" s="24">
        <v>0</v>
      </c>
      <c r="F48" s="24">
        <v>5000</v>
      </c>
      <c r="G48" s="24">
        <v>4236926000</v>
      </c>
      <c r="H48" s="24">
        <v>-4236926000</v>
      </c>
      <c r="I48" s="24">
        <v>0</v>
      </c>
    </row>
    <row r="49" spans="1:9" ht="23.1" customHeight="1">
      <c r="A49" s="23" t="s">
        <v>163</v>
      </c>
      <c r="B49" s="24">
        <v>85000</v>
      </c>
      <c r="C49" s="24">
        <v>76812320665</v>
      </c>
      <c r="D49" s="24">
        <v>-76812320664</v>
      </c>
      <c r="E49" s="24">
        <v>1</v>
      </c>
      <c r="F49" s="24">
        <v>85000</v>
      </c>
      <c r="G49" s="24">
        <v>76812320665</v>
      </c>
      <c r="H49" s="24">
        <v>-76812320664</v>
      </c>
      <c r="I49" s="24">
        <v>1</v>
      </c>
    </row>
    <row r="50" spans="1:9" ht="23.1" customHeight="1">
      <c r="A50" s="23" t="s">
        <v>193</v>
      </c>
      <c r="B50" s="24">
        <v>10000</v>
      </c>
      <c r="C50" s="24">
        <v>8093637856</v>
      </c>
      <c r="D50" s="24">
        <v>-8093637855</v>
      </c>
      <c r="E50" s="24">
        <v>1</v>
      </c>
      <c r="F50" s="24">
        <v>10000</v>
      </c>
      <c r="G50" s="24">
        <v>8093637856</v>
      </c>
      <c r="H50" s="24">
        <v>-8093637855</v>
      </c>
      <c r="I50" s="24">
        <v>1</v>
      </c>
    </row>
    <row r="51" spans="1:9" ht="23.1" customHeight="1">
      <c r="A51" s="23" t="s">
        <v>172</v>
      </c>
      <c r="B51" s="24">
        <v>15000</v>
      </c>
      <c r="C51" s="24">
        <v>13961320700</v>
      </c>
      <c r="D51" s="24">
        <v>-13961320699</v>
      </c>
      <c r="E51" s="24">
        <v>1</v>
      </c>
      <c r="F51" s="24">
        <v>15000</v>
      </c>
      <c r="G51" s="24">
        <v>13961320700</v>
      </c>
      <c r="H51" s="24">
        <v>-13961320699</v>
      </c>
      <c r="I51" s="24">
        <v>1</v>
      </c>
    </row>
    <row r="52" spans="1:9" ht="23.1" customHeight="1">
      <c r="A52" s="23" t="s">
        <v>190</v>
      </c>
      <c r="B52" s="24">
        <v>4500</v>
      </c>
      <c r="C52" s="24">
        <v>4361835375</v>
      </c>
      <c r="D52" s="24">
        <v>-4361835375</v>
      </c>
      <c r="E52" s="24">
        <v>0</v>
      </c>
      <c r="F52" s="24">
        <v>4500</v>
      </c>
      <c r="G52" s="24">
        <v>4361835375</v>
      </c>
      <c r="H52" s="24">
        <v>-4361835375</v>
      </c>
      <c r="I52" s="24">
        <v>0</v>
      </c>
    </row>
    <row r="53" spans="1:9" ht="23.1" customHeight="1">
      <c r="A53" s="23" t="s">
        <v>157</v>
      </c>
      <c r="B53" s="24">
        <v>5000</v>
      </c>
      <c r="C53" s="24">
        <v>4996375000</v>
      </c>
      <c r="D53" s="24">
        <v>-4996375000</v>
      </c>
      <c r="E53" s="24">
        <v>0</v>
      </c>
      <c r="F53" s="24">
        <v>5000</v>
      </c>
      <c r="G53" s="24">
        <v>4996375000</v>
      </c>
      <c r="H53" s="24">
        <v>-4996375000</v>
      </c>
      <c r="I53" s="24">
        <v>0</v>
      </c>
    </row>
    <row r="54" spans="1:9" ht="23.1" customHeight="1">
      <c r="A54" s="23" t="s">
        <v>169</v>
      </c>
      <c r="B54" s="24">
        <v>17914</v>
      </c>
      <c r="C54" s="24">
        <v>16238008306</v>
      </c>
      <c r="D54" s="24">
        <v>-16200416177</v>
      </c>
      <c r="E54" s="24">
        <v>37592129</v>
      </c>
      <c r="F54" s="24">
        <v>17914</v>
      </c>
      <c r="G54" s="24">
        <v>16238008306</v>
      </c>
      <c r="H54" s="24">
        <v>-16200416177</v>
      </c>
      <c r="I54" s="24">
        <v>37592129</v>
      </c>
    </row>
    <row r="55" spans="1:9" ht="23.1" customHeight="1">
      <c r="A55" s="23" t="s">
        <v>166</v>
      </c>
      <c r="B55" s="24">
        <v>2400</v>
      </c>
      <c r="C55" s="24">
        <v>2232780060</v>
      </c>
      <c r="D55" s="24">
        <v>-2232780060</v>
      </c>
      <c r="E55" s="24">
        <v>0</v>
      </c>
      <c r="F55" s="24">
        <v>2400</v>
      </c>
      <c r="G55" s="24">
        <v>2232780060</v>
      </c>
      <c r="H55" s="24">
        <v>-2232780060</v>
      </c>
      <c r="I55" s="24">
        <v>0</v>
      </c>
    </row>
    <row r="56" spans="1:9" ht="23.1" customHeight="1">
      <c r="A56" s="23" t="s">
        <v>178</v>
      </c>
      <c r="B56" s="24">
        <v>10000</v>
      </c>
      <c r="C56" s="24">
        <v>8343946250</v>
      </c>
      <c r="D56" s="24">
        <v>-8343946250</v>
      </c>
      <c r="E56" s="24">
        <v>0</v>
      </c>
      <c r="F56" s="24">
        <v>10000</v>
      </c>
      <c r="G56" s="24">
        <v>8343946250</v>
      </c>
      <c r="H56" s="24">
        <v>-8343946250</v>
      </c>
      <c r="I56" s="24">
        <v>0</v>
      </c>
    </row>
    <row r="57" spans="1:9" ht="23.1" customHeight="1">
      <c r="A57" s="23" t="s">
        <v>197</v>
      </c>
      <c r="B57" s="24">
        <v>5000</v>
      </c>
      <c r="C57" s="24">
        <v>4301878875</v>
      </c>
      <c r="D57" s="24">
        <v>-4301878875</v>
      </c>
      <c r="E57" s="24">
        <v>0</v>
      </c>
      <c r="F57" s="24">
        <v>5000</v>
      </c>
      <c r="G57" s="24">
        <v>4301878875</v>
      </c>
      <c r="H57" s="24">
        <v>-4301878875</v>
      </c>
      <c r="I57" s="24">
        <v>0</v>
      </c>
    </row>
    <row r="58" spans="1:9" ht="23.1" customHeight="1">
      <c r="A58" s="23" t="s">
        <v>187</v>
      </c>
      <c r="B58" s="24">
        <v>10000</v>
      </c>
      <c r="C58" s="24">
        <v>8203048475</v>
      </c>
      <c r="D58" s="24">
        <v>-8203048475</v>
      </c>
      <c r="E58" s="24">
        <v>0</v>
      </c>
      <c r="F58" s="24">
        <v>10000</v>
      </c>
      <c r="G58" s="24">
        <v>8203048475</v>
      </c>
      <c r="H58" s="24">
        <v>-8203048475</v>
      </c>
      <c r="I58" s="24">
        <v>0</v>
      </c>
    </row>
    <row r="59" spans="1:9" ht="23.1" customHeight="1">
      <c r="A59" s="23" t="s">
        <v>154</v>
      </c>
      <c r="B59" s="24">
        <v>10000</v>
      </c>
      <c r="C59" s="24">
        <v>9375697688</v>
      </c>
      <c r="D59" s="24">
        <v>-9284164097</v>
      </c>
      <c r="E59" s="24">
        <v>91533591</v>
      </c>
      <c r="F59" s="24">
        <v>10000</v>
      </c>
      <c r="G59" s="24">
        <v>9375697688</v>
      </c>
      <c r="H59" s="24">
        <v>-9284164097</v>
      </c>
      <c r="I59" s="24">
        <v>91533591</v>
      </c>
    </row>
    <row r="60" spans="1:9" ht="23.1" customHeight="1">
      <c r="A60" s="23" t="s">
        <v>147</v>
      </c>
      <c r="B60" s="24">
        <v>5000</v>
      </c>
      <c r="C60" s="24">
        <v>4221936875</v>
      </c>
      <c r="D60" s="24">
        <v>-4221936875</v>
      </c>
      <c r="E60" s="24">
        <v>0</v>
      </c>
      <c r="F60" s="24">
        <v>5000</v>
      </c>
      <c r="G60" s="24">
        <v>4221936875</v>
      </c>
      <c r="H60" s="24">
        <v>-4221936875</v>
      </c>
      <c r="I60" s="24">
        <v>0</v>
      </c>
    </row>
    <row r="61" spans="1:9" ht="23.1" customHeight="1">
      <c r="A61" s="23" t="s">
        <v>151</v>
      </c>
      <c r="B61" s="24">
        <v>235000</v>
      </c>
      <c r="C61" s="24">
        <v>198092878465</v>
      </c>
      <c r="D61" s="24">
        <v>-202337119405</v>
      </c>
      <c r="E61" s="24">
        <v>-4244240940</v>
      </c>
      <c r="F61" s="24">
        <v>235000</v>
      </c>
      <c r="G61" s="24">
        <v>198092878465</v>
      </c>
      <c r="H61" s="24">
        <v>-202337119405</v>
      </c>
      <c r="I61" s="24">
        <v>-4244240940</v>
      </c>
    </row>
    <row r="62" spans="1:9" ht="23.1" customHeight="1">
      <c r="A62" s="23" t="s">
        <v>160</v>
      </c>
      <c r="B62" s="24">
        <v>110000</v>
      </c>
      <c r="C62" s="24">
        <v>92267057850</v>
      </c>
      <c r="D62" s="24">
        <v>-91126016400</v>
      </c>
      <c r="E62" s="24">
        <v>1141041450</v>
      </c>
      <c r="F62" s="24">
        <v>110000</v>
      </c>
      <c r="G62" s="24">
        <v>92267057850</v>
      </c>
      <c r="H62" s="24">
        <v>-91126016400</v>
      </c>
      <c r="I62" s="24">
        <v>1141041450</v>
      </c>
    </row>
    <row r="63" spans="1:9" ht="23.1" customHeight="1">
      <c r="A63" s="23" t="s">
        <v>184</v>
      </c>
      <c r="B63" s="24">
        <v>5000</v>
      </c>
      <c r="C63" s="24">
        <v>4493240038</v>
      </c>
      <c r="D63" s="24">
        <v>-4482248012</v>
      </c>
      <c r="E63" s="24">
        <v>10992026</v>
      </c>
      <c r="F63" s="24">
        <v>5000</v>
      </c>
      <c r="G63" s="24">
        <v>4493240038</v>
      </c>
      <c r="H63" s="24">
        <v>-4482248012</v>
      </c>
      <c r="I63" s="24">
        <v>10992026</v>
      </c>
    </row>
    <row r="64" spans="1:9" ht="23.1" customHeight="1">
      <c r="A64" s="23" t="s">
        <v>194</v>
      </c>
      <c r="B64" s="24">
        <v>5000</v>
      </c>
      <c r="C64" s="24">
        <v>4077391747</v>
      </c>
      <c r="D64" s="24">
        <v>-4203450287</v>
      </c>
      <c r="E64" s="24">
        <v>-126058540</v>
      </c>
      <c r="F64" s="24">
        <v>5000</v>
      </c>
      <c r="G64" s="24">
        <v>4077391747</v>
      </c>
      <c r="H64" s="24">
        <v>-4203450287</v>
      </c>
      <c r="I64" s="24">
        <v>-126058540</v>
      </c>
    </row>
    <row r="65" spans="1:9" ht="23.1" customHeight="1">
      <c r="A65" s="23" t="s">
        <v>203</v>
      </c>
      <c r="B65" s="24">
        <v>5000</v>
      </c>
      <c r="C65" s="24">
        <v>4346846250</v>
      </c>
      <c r="D65" s="24">
        <v>-4346846250</v>
      </c>
      <c r="E65" s="24">
        <v>0</v>
      </c>
      <c r="F65" s="24">
        <v>5000</v>
      </c>
      <c r="G65" s="24">
        <v>4346846250</v>
      </c>
      <c r="H65" s="24">
        <v>-4346846250</v>
      </c>
      <c r="I65" s="24">
        <v>0</v>
      </c>
    </row>
    <row r="66" spans="1:9" ht="23.1" customHeight="1">
      <c r="A66" s="23" t="s">
        <v>200</v>
      </c>
      <c r="B66" s="24">
        <v>5000</v>
      </c>
      <c r="C66" s="24">
        <v>3992103625</v>
      </c>
      <c r="D66" s="24">
        <v>-3992103625</v>
      </c>
      <c r="E66" s="24">
        <v>0</v>
      </c>
      <c r="F66" s="24">
        <v>5000</v>
      </c>
      <c r="G66" s="24">
        <v>3992103625</v>
      </c>
      <c r="H66" s="24">
        <v>-3992103625</v>
      </c>
      <c r="I66" s="24">
        <v>0</v>
      </c>
    </row>
    <row r="67" spans="1:9" ht="23.1" customHeight="1">
      <c r="A67" s="23" t="s">
        <v>204</v>
      </c>
      <c r="B67" s="24">
        <v>5000</v>
      </c>
      <c r="C67" s="24">
        <v>3981111600</v>
      </c>
      <c r="D67" s="24">
        <v>-4046564112</v>
      </c>
      <c r="E67" s="24">
        <v>-65452512</v>
      </c>
      <c r="F67" s="24">
        <v>5000</v>
      </c>
      <c r="G67" s="24">
        <v>3981111600</v>
      </c>
      <c r="H67" s="24">
        <v>-4046564112</v>
      </c>
      <c r="I67" s="24">
        <v>-65452512</v>
      </c>
    </row>
    <row r="68" spans="1:9" ht="23.1" customHeight="1">
      <c r="A68" s="23" t="s">
        <v>207</v>
      </c>
      <c r="B68" s="24">
        <v>5000</v>
      </c>
      <c r="C68" s="24">
        <v>4381720948</v>
      </c>
      <c r="D68" s="24">
        <v>-4411949016</v>
      </c>
      <c r="E68" s="24">
        <v>-30228068</v>
      </c>
      <c r="F68" s="24">
        <v>5000</v>
      </c>
      <c r="G68" s="24">
        <v>4381720948</v>
      </c>
      <c r="H68" s="24">
        <v>-4411949016</v>
      </c>
      <c r="I68" s="24">
        <v>-30228068</v>
      </c>
    </row>
    <row r="69" spans="1:9" ht="23.1" customHeight="1">
      <c r="A69" s="23" t="s">
        <v>210</v>
      </c>
      <c r="B69" s="24">
        <v>5000</v>
      </c>
      <c r="C69" s="24">
        <v>4065050700</v>
      </c>
      <c r="D69" s="24">
        <v>-4134150566</v>
      </c>
      <c r="E69" s="24">
        <v>-69099866</v>
      </c>
      <c r="F69" s="24">
        <v>5000</v>
      </c>
      <c r="G69" s="24">
        <v>4065050700</v>
      </c>
      <c r="H69" s="24">
        <v>-4134150566</v>
      </c>
      <c r="I69" s="24">
        <v>-69099866</v>
      </c>
    </row>
    <row r="70" spans="1:9" ht="23.1" customHeight="1">
      <c r="A70" s="23" t="s">
        <v>213</v>
      </c>
      <c r="B70" s="24">
        <v>5000</v>
      </c>
      <c r="C70" s="24">
        <v>4070546713</v>
      </c>
      <c r="D70" s="24">
        <v>-4301878875</v>
      </c>
      <c r="E70" s="24">
        <v>-231332162</v>
      </c>
      <c r="F70" s="24">
        <v>5000</v>
      </c>
      <c r="G70" s="24">
        <v>4070546713</v>
      </c>
      <c r="H70" s="24">
        <v>-4301878875</v>
      </c>
      <c r="I70" s="24">
        <v>-231332162</v>
      </c>
    </row>
    <row r="71" spans="1:9" ht="23.1" customHeight="1">
      <c r="A71" s="23" t="s">
        <v>216</v>
      </c>
      <c r="B71" s="24">
        <v>5000</v>
      </c>
      <c r="C71" s="24">
        <v>3825674375</v>
      </c>
      <c r="D71" s="24">
        <v>-3861698237</v>
      </c>
      <c r="E71" s="24">
        <v>-36023862</v>
      </c>
      <c r="F71" s="24">
        <v>5000</v>
      </c>
      <c r="G71" s="24">
        <v>3825674375</v>
      </c>
      <c r="H71" s="24">
        <v>-3861698237</v>
      </c>
      <c r="I71" s="24">
        <v>-36023862</v>
      </c>
    </row>
    <row r="72" spans="1:9" ht="23.1" customHeight="1">
      <c r="A72" s="23" t="s">
        <v>181</v>
      </c>
      <c r="B72" s="24">
        <v>10000</v>
      </c>
      <c r="C72" s="24">
        <v>8458862875</v>
      </c>
      <c r="D72" s="24">
        <v>-8458862875</v>
      </c>
      <c r="E72" s="24">
        <v>0</v>
      </c>
      <c r="F72" s="24">
        <v>10000</v>
      </c>
      <c r="G72" s="24">
        <v>8458862875</v>
      </c>
      <c r="H72" s="24">
        <v>-8458862875</v>
      </c>
      <c r="I72" s="24">
        <v>0</v>
      </c>
    </row>
    <row r="73" spans="1:9" ht="23.1" customHeight="1">
      <c r="A73" s="23" t="s">
        <v>52</v>
      </c>
      <c r="B73" s="24"/>
      <c r="C73" s="24">
        <v>501432197311</v>
      </c>
      <c r="D73" s="24">
        <v>-504953474062</v>
      </c>
      <c r="E73" s="24">
        <v>-3521276751</v>
      </c>
      <c r="F73" s="24"/>
      <c r="G73" s="24">
        <v>501432197311</v>
      </c>
      <c r="H73" s="24">
        <v>-504953474062</v>
      </c>
      <c r="I73" s="24">
        <v>-3521276751</v>
      </c>
    </row>
    <row r="74" spans="1:9" ht="23.1" customHeight="1">
      <c r="A74" s="23" t="s">
        <v>53</v>
      </c>
      <c r="B74" s="50"/>
      <c r="C74" s="47"/>
      <c r="D74" s="47"/>
      <c r="E74" s="47"/>
      <c r="F74" s="50"/>
      <c r="G74" s="47"/>
      <c r="H74" s="47"/>
      <c r="I74" s="47"/>
    </row>
    <row r="76" spans="1:9" ht="20.399999999999999">
      <c r="A76" s="111" t="s">
        <v>404</v>
      </c>
      <c r="B76" s="111"/>
      <c r="C76" s="111"/>
      <c r="D76" s="111"/>
      <c r="E76" s="51"/>
      <c r="F76" s="51"/>
      <c r="G76" s="51"/>
      <c r="H76" s="51"/>
      <c r="I76" s="51"/>
    </row>
    <row r="77" spans="1:9" ht="18.600000000000001">
      <c r="A77" s="39"/>
      <c r="B77" s="106" t="s">
        <v>250</v>
      </c>
      <c r="C77" s="106"/>
      <c r="D77" s="106"/>
      <c r="E77" s="106"/>
      <c r="F77" s="124" t="s">
        <v>251</v>
      </c>
      <c r="G77" s="124"/>
      <c r="H77" s="124"/>
      <c r="I77" s="124"/>
    </row>
    <row r="78" spans="1:9" ht="18.600000000000001">
      <c r="A78" s="33" t="s">
        <v>236</v>
      </c>
      <c r="B78" s="29" t="s">
        <v>12</v>
      </c>
      <c r="C78" s="29" t="s">
        <v>14</v>
      </c>
      <c r="D78" s="29" t="s">
        <v>394</v>
      </c>
      <c r="E78" s="49" t="s">
        <v>402</v>
      </c>
      <c r="F78" s="29" t="s">
        <v>12</v>
      </c>
      <c r="G78" s="29" t="s">
        <v>14</v>
      </c>
      <c r="H78" s="29" t="s">
        <v>394</v>
      </c>
      <c r="I78" s="49" t="s">
        <v>402</v>
      </c>
    </row>
    <row r="79" spans="1:9" ht="23.1" customHeight="1">
      <c r="A79" s="23" t="s">
        <v>128</v>
      </c>
      <c r="B79" s="24">
        <v>146000000</v>
      </c>
      <c r="C79" s="24">
        <v>3089096475478</v>
      </c>
      <c r="D79" s="24">
        <v>-3000653101000</v>
      </c>
      <c r="E79" s="24">
        <v>88443374478</v>
      </c>
      <c r="F79" s="24">
        <v>146000000</v>
      </c>
      <c r="G79" s="24">
        <v>3089096475478</v>
      </c>
      <c r="H79" s="24">
        <v>-3000653101000</v>
      </c>
      <c r="I79" s="24">
        <v>88443374478</v>
      </c>
    </row>
    <row r="80" spans="1:9" ht="23.1" customHeight="1">
      <c r="A80" s="23" t="s">
        <v>122</v>
      </c>
      <c r="B80" s="24">
        <v>134700000</v>
      </c>
      <c r="C80" s="24">
        <v>3849114315528</v>
      </c>
      <c r="D80" s="24">
        <v>-3749955944463</v>
      </c>
      <c r="E80" s="24">
        <v>99158371065</v>
      </c>
      <c r="F80" s="24">
        <v>134700000</v>
      </c>
      <c r="G80" s="24">
        <v>3849114315528</v>
      </c>
      <c r="H80" s="24">
        <v>-3749955944463</v>
      </c>
      <c r="I80" s="24">
        <v>99158371065</v>
      </c>
    </row>
    <row r="81" spans="1:9" ht="23.1" customHeight="1">
      <c r="A81" s="23" t="s">
        <v>120</v>
      </c>
      <c r="B81" s="24">
        <v>120000000</v>
      </c>
      <c r="C81" s="24">
        <v>1216591216500</v>
      </c>
      <c r="D81" s="24">
        <v>-1215751526250</v>
      </c>
      <c r="E81" s="24">
        <v>839690250</v>
      </c>
      <c r="F81" s="24">
        <v>120000000</v>
      </c>
      <c r="G81" s="24">
        <v>1216591216500</v>
      </c>
      <c r="H81" s="24">
        <v>-1215751526250</v>
      </c>
      <c r="I81" s="24">
        <v>839690250</v>
      </c>
    </row>
    <row r="82" spans="1:9" ht="23.1" customHeight="1">
      <c r="A82" s="23" t="s">
        <v>130</v>
      </c>
      <c r="B82" s="24">
        <v>60000000</v>
      </c>
      <c r="C82" s="24">
        <v>1103053099125</v>
      </c>
      <c r="D82" s="24">
        <v>-1070844980250</v>
      </c>
      <c r="E82" s="24">
        <v>32208118875</v>
      </c>
      <c r="F82" s="24">
        <v>60000000</v>
      </c>
      <c r="G82" s="24">
        <v>1103053099125</v>
      </c>
      <c r="H82" s="24">
        <v>-1070844980250</v>
      </c>
      <c r="I82" s="24">
        <v>32208118875</v>
      </c>
    </row>
    <row r="83" spans="1:9" ht="23.1" customHeight="1">
      <c r="A83" s="23" t="s">
        <v>131</v>
      </c>
      <c r="B83" s="24">
        <v>39000000</v>
      </c>
      <c r="C83" s="24">
        <v>719206694706</v>
      </c>
      <c r="D83" s="24">
        <v>-700032454415</v>
      </c>
      <c r="E83" s="24">
        <v>19174240291</v>
      </c>
      <c r="F83" s="24">
        <v>39000000</v>
      </c>
      <c r="G83" s="24">
        <v>719206694706</v>
      </c>
      <c r="H83" s="24">
        <v>-700032454415</v>
      </c>
      <c r="I83" s="24">
        <v>19174240291</v>
      </c>
    </row>
    <row r="84" spans="1:9" ht="23.1" customHeight="1">
      <c r="A84" s="23" t="s">
        <v>133</v>
      </c>
      <c r="B84" s="24">
        <v>58881000</v>
      </c>
      <c r="C84" s="24">
        <v>1021502936882</v>
      </c>
      <c r="D84" s="24">
        <v>-998292507750</v>
      </c>
      <c r="E84" s="24">
        <v>23210429132</v>
      </c>
      <c r="F84" s="24">
        <v>58881000</v>
      </c>
      <c r="G84" s="24">
        <v>1021502936882</v>
      </c>
      <c r="H84" s="24">
        <v>-998292507750</v>
      </c>
      <c r="I84" s="24">
        <v>23210429132</v>
      </c>
    </row>
    <row r="85" spans="1:9" ht="23.1" customHeight="1">
      <c r="A85" s="23" t="s">
        <v>134</v>
      </c>
      <c r="B85" s="24">
        <v>10000</v>
      </c>
      <c r="C85" s="24">
        <v>141297885</v>
      </c>
      <c r="D85" s="24">
        <v>-139572957</v>
      </c>
      <c r="E85" s="24">
        <v>1724928</v>
      </c>
      <c r="F85" s="24">
        <v>10000</v>
      </c>
      <c r="G85" s="24">
        <v>141297885</v>
      </c>
      <c r="H85" s="24">
        <v>-139572957</v>
      </c>
      <c r="I85" s="24">
        <v>1724928</v>
      </c>
    </row>
    <row r="86" spans="1:9" ht="23.1" customHeight="1">
      <c r="A86" s="23" t="s">
        <v>129</v>
      </c>
      <c r="B86" s="24">
        <v>112000000</v>
      </c>
      <c r="C86" s="24">
        <v>2140650344000</v>
      </c>
      <c r="D86" s="24">
        <v>-2075714298000</v>
      </c>
      <c r="E86" s="24">
        <v>64936046000</v>
      </c>
      <c r="F86" s="24">
        <v>112000000</v>
      </c>
      <c r="G86" s="24">
        <v>2140650344000</v>
      </c>
      <c r="H86" s="24">
        <v>-2075714298000</v>
      </c>
      <c r="I86" s="24">
        <v>64936046000</v>
      </c>
    </row>
    <row r="87" spans="1:9" ht="23.1" customHeight="1">
      <c r="A87" s="23" t="s">
        <v>121</v>
      </c>
      <c r="B87" s="24">
        <v>10383272</v>
      </c>
      <c r="C87" s="24">
        <v>229520626799</v>
      </c>
      <c r="D87" s="24">
        <v>-222818759982</v>
      </c>
      <c r="E87" s="24">
        <v>6701866817</v>
      </c>
      <c r="F87" s="24">
        <v>10383272</v>
      </c>
      <c r="G87" s="24">
        <v>229520626799</v>
      </c>
      <c r="H87" s="24">
        <v>-222818759982</v>
      </c>
      <c r="I87" s="24">
        <v>6701866817</v>
      </c>
    </row>
    <row r="88" spans="1:9" ht="23.1" customHeight="1">
      <c r="A88" s="23" t="s">
        <v>132</v>
      </c>
      <c r="B88" s="24">
        <v>218906</v>
      </c>
      <c r="C88" s="24">
        <v>3933384395</v>
      </c>
      <c r="D88" s="24">
        <v>-3746355967</v>
      </c>
      <c r="E88" s="24">
        <v>187028428</v>
      </c>
      <c r="F88" s="24">
        <v>218906</v>
      </c>
      <c r="G88" s="24">
        <v>3933384395</v>
      </c>
      <c r="H88" s="24">
        <v>-3746355967</v>
      </c>
      <c r="I88" s="24">
        <v>187028428</v>
      </c>
    </row>
    <row r="89" spans="1:9" ht="23.1" customHeight="1">
      <c r="A89" s="23" t="s">
        <v>127</v>
      </c>
      <c r="B89" s="24">
        <v>4100000</v>
      </c>
      <c r="C89" s="24">
        <v>99667034226</v>
      </c>
      <c r="D89" s="24">
        <v>-99740565774</v>
      </c>
      <c r="E89" s="24">
        <v>-73531548</v>
      </c>
      <c r="F89" s="24">
        <v>4100000</v>
      </c>
      <c r="G89" s="24">
        <v>99667034226</v>
      </c>
      <c r="H89" s="24">
        <v>-99740565774</v>
      </c>
      <c r="I89" s="24">
        <v>-73531548</v>
      </c>
    </row>
    <row r="90" spans="1:9" ht="23.1" customHeight="1">
      <c r="A90" s="23" t="s">
        <v>123</v>
      </c>
      <c r="B90" s="24">
        <v>126100000</v>
      </c>
      <c r="C90" s="24">
        <v>4029678307980</v>
      </c>
      <c r="D90" s="24">
        <v>-3913330926904</v>
      </c>
      <c r="E90" s="24">
        <v>116347381076</v>
      </c>
      <c r="F90" s="24">
        <v>126100000</v>
      </c>
      <c r="G90" s="24">
        <v>4029678307980</v>
      </c>
      <c r="H90" s="24">
        <v>-3913330926904</v>
      </c>
      <c r="I90" s="24">
        <v>116347381076</v>
      </c>
    </row>
    <row r="91" spans="1:9" ht="23.1" customHeight="1">
      <c r="A91" s="23" t="s">
        <v>124</v>
      </c>
      <c r="B91" s="24">
        <v>32728750</v>
      </c>
      <c r="C91" s="24">
        <v>389164923757</v>
      </c>
      <c r="D91" s="24">
        <v>-378073968796</v>
      </c>
      <c r="E91" s="24">
        <v>11090954961</v>
      </c>
      <c r="F91" s="24">
        <v>32728750</v>
      </c>
      <c r="G91" s="24">
        <v>389164923757</v>
      </c>
      <c r="H91" s="24">
        <v>-378073968796</v>
      </c>
      <c r="I91" s="24">
        <v>11090954961</v>
      </c>
    </row>
    <row r="92" spans="1:9" ht="23.1" customHeight="1">
      <c r="A92" s="23" t="s">
        <v>126</v>
      </c>
      <c r="B92" s="24">
        <v>3625447</v>
      </c>
      <c r="C92" s="24">
        <v>106980106533</v>
      </c>
      <c r="D92" s="24">
        <v>-105229125695</v>
      </c>
      <c r="E92" s="24">
        <v>1750980838</v>
      </c>
      <c r="F92" s="24">
        <v>3625447</v>
      </c>
      <c r="G92" s="24">
        <v>106980106533</v>
      </c>
      <c r="H92" s="24">
        <v>-105229125695</v>
      </c>
      <c r="I92" s="24">
        <v>1750980838</v>
      </c>
    </row>
    <row r="93" spans="1:9" ht="23.1" customHeight="1">
      <c r="A93" s="23" t="s">
        <v>117</v>
      </c>
      <c r="B93" s="24">
        <v>0</v>
      </c>
      <c r="C93" s="24">
        <v>0</v>
      </c>
      <c r="D93" s="24">
        <v>0</v>
      </c>
      <c r="E93" s="24">
        <v>0</v>
      </c>
      <c r="F93" s="24">
        <v>0</v>
      </c>
      <c r="G93" s="24">
        <v>0</v>
      </c>
      <c r="H93" s="24">
        <v>0</v>
      </c>
      <c r="I93" s="24">
        <v>0</v>
      </c>
    </row>
    <row r="94" spans="1:9" ht="23.1" customHeight="1">
      <c r="A94" s="23" t="s">
        <v>125</v>
      </c>
      <c r="B94" s="24">
        <v>9000</v>
      </c>
      <c r="C94" s="24">
        <v>272959323</v>
      </c>
      <c r="D94" s="24">
        <v>-105576901</v>
      </c>
      <c r="E94" s="24">
        <v>167382422</v>
      </c>
      <c r="F94" s="24">
        <v>9000</v>
      </c>
      <c r="G94" s="24">
        <v>272959323</v>
      </c>
      <c r="H94" s="24">
        <v>-105576901</v>
      </c>
      <c r="I94" s="24">
        <v>167382422</v>
      </c>
    </row>
    <row r="95" spans="1:9" ht="23.1" customHeight="1">
      <c r="A95" s="23" t="s">
        <v>118</v>
      </c>
      <c r="B95" s="24">
        <v>0</v>
      </c>
      <c r="C95" s="24">
        <v>0</v>
      </c>
      <c r="D95" s="24">
        <v>0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</row>
    <row r="96" spans="1:9" ht="23.1" customHeight="1">
      <c r="A96" s="23" t="s">
        <v>116</v>
      </c>
      <c r="B96" s="24">
        <v>188846684</v>
      </c>
      <c r="C96" s="24">
        <v>13264419192447</v>
      </c>
      <c r="D96" s="24">
        <v>-13023062865669</v>
      </c>
      <c r="E96" s="24">
        <v>241356326778</v>
      </c>
      <c r="F96" s="24">
        <v>188846684</v>
      </c>
      <c r="G96" s="24">
        <v>13264419192447</v>
      </c>
      <c r="H96" s="24">
        <v>-13023062865669</v>
      </c>
      <c r="I96" s="24">
        <v>241356326778</v>
      </c>
    </row>
    <row r="97" spans="1:9" ht="23.1" customHeight="1">
      <c r="A97" s="23" t="s">
        <v>115</v>
      </c>
      <c r="B97" s="24">
        <v>21554192</v>
      </c>
      <c r="C97" s="24">
        <v>36239227032695</v>
      </c>
      <c r="D97" s="24">
        <v>-32121039082005</v>
      </c>
      <c r="E97" s="24">
        <v>4118187950690</v>
      </c>
      <c r="F97" s="24">
        <v>21554192</v>
      </c>
      <c r="G97" s="24">
        <v>36239227032695</v>
      </c>
      <c r="H97" s="24">
        <v>-32121039082005</v>
      </c>
      <c r="I97" s="24">
        <v>4118187950690</v>
      </c>
    </row>
    <row r="98" spans="1:9" ht="23.1" customHeight="1">
      <c r="A98" s="23" t="s">
        <v>119</v>
      </c>
      <c r="B98" s="24">
        <v>112750122</v>
      </c>
      <c r="C98" s="24">
        <v>4244491110942</v>
      </c>
      <c r="D98" s="24">
        <v>-4123692944859</v>
      </c>
      <c r="E98" s="24">
        <v>120798166083</v>
      </c>
      <c r="F98" s="24">
        <v>112750122</v>
      </c>
      <c r="G98" s="24">
        <v>4244491110942</v>
      </c>
      <c r="H98" s="24">
        <v>-4123692944859</v>
      </c>
      <c r="I98" s="24">
        <v>120798166083</v>
      </c>
    </row>
    <row r="99" spans="1:9" ht="23.1" customHeight="1">
      <c r="A99" s="23" t="s">
        <v>114</v>
      </c>
      <c r="B99" s="24">
        <v>52325894</v>
      </c>
      <c r="C99" s="24">
        <v>30890555645131</v>
      </c>
      <c r="D99" s="24">
        <v>-26403895815350</v>
      </c>
      <c r="E99" s="24">
        <v>4486659829781</v>
      </c>
      <c r="F99" s="24">
        <v>52325894</v>
      </c>
      <c r="G99" s="24">
        <v>30890555645131</v>
      </c>
      <c r="H99" s="24">
        <v>-26403895815350</v>
      </c>
      <c r="I99" s="24">
        <v>4486659829781</v>
      </c>
    </row>
    <row r="100" spans="1:9" ht="23.1" customHeight="1">
      <c r="A100" s="23" t="s">
        <v>135</v>
      </c>
      <c r="B100" s="24">
        <v>990000</v>
      </c>
      <c r="C100" s="24">
        <v>9922752776</v>
      </c>
      <c r="D100" s="24">
        <v>-9505239962</v>
      </c>
      <c r="E100" s="24">
        <v>417512814</v>
      </c>
      <c r="F100" s="24">
        <v>990000</v>
      </c>
      <c r="G100" s="24">
        <v>9922752776</v>
      </c>
      <c r="H100" s="24">
        <v>-9505239962</v>
      </c>
      <c r="I100" s="24">
        <v>417512814</v>
      </c>
    </row>
    <row r="101" spans="1:9" ht="23.1" customHeight="1">
      <c r="A101" s="23" t="s">
        <v>113</v>
      </c>
      <c r="B101" s="24">
        <v>21476782</v>
      </c>
      <c r="C101" s="24">
        <v>3011638829373</v>
      </c>
      <c r="D101" s="24">
        <v>-2957193684368</v>
      </c>
      <c r="E101" s="24">
        <v>54445145005</v>
      </c>
      <c r="F101" s="24">
        <v>21476782</v>
      </c>
      <c r="G101" s="24">
        <v>3011638829373</v>
      </c>
      <c r="H101" s="24">
        <v>-2957193684368</v>
      </c>
      <c r="I101" s="24">
        <v>54445145005</v>
      </c>
    </row>
    <row r="102" spans="1:9" ht="23.1" customHeight="1">
      <c r="A102" s="23" t="s">
        <v>52</v>
      </c>
      <c r="B102" s="24"/>
      <c r="C102" s="24">
        <v>105658828286481</v>
      </c>
      <c r="D102" s="24">
        <v>-96172819297317</v>
      </c>
      <c r="E102" s="24">
        <v>9486008989164</v>
      </c>
      <c r="F102" s="24"/>
      <c r="G102" s="24">
        <v>105658828286481</v>
      </c>
      <c r="H102" s="24">
        <v>-96172819297317</v>
      </c>
      <c r="I102" s="24">
        <v>9486008989164</v>
      </c>
    </row>
    <row r="103" spans="1:9" ht="23.1" customHeight="1">
      <c r="A103" s="23" t="s">
        <v>53</v>
      </c>
      <c r="B103" s="50"/>
      <c r="C103" s="47"/>
      <c r="D103" s="47"/>
      <c r="E103" s="47"/>
      <c r="F103" s="50"/>
      <c r="G103" s="47"/>
      <c r="H103" s="47"/>
      <c r="I103" s="47"/>
    </row>
    <row r="105" spans="1:9" ht="20.399999999999999">
      <c r="A105" s="111" t="s">
        <v>405</v>
      </c>
      <c r="B105" s="111"/>
      <c r="C105" s="111"/>
      <c r="D105" s="111"/>
      <c r="E105" s="51"/>
      <c r="F105" s="51"/>
      <c r="G105" s="51"/>
      <c r="H105" s="51"/>
      <c r="I105" s="51"/>
    </row>
    <row r="106" spans="1:9" ht="18.600000000000001">
      <c r="A106" s="39"/>
      <c r="B106" s="106" t="s">
        <v>250</v>
      </c>
      <c r="C106" s="106"/>
      <c r="D106" s="106"/>
      <c r="E106" s="106"/>
      <c r="F106" s="124" t="s">
        <v>251</v>
      </c>
      <c r="G106" s="124"/>
      <c r="H106" s="124"/>
      <c r="I106" s="124"/>
    </row>
    <row r="107" spans="1:9" ht="18.600000000000001">
      <c r="A107" s="33" t="s">
        <v>236</v>
      </c>
      <c r="B107" s="29" t="s">
        <v>12</v>
      </c>
      <c r="C107" s="29" t="s">
        <v>14</v>
      </c>
      <c r="D107" s="29" t="s">
        <v>394</v>
      </c>
      <c r="E107" s="49" t="s">
        <v>402</v>
      </c>
      <c r="F107" s="29" t="s">
        <v>12</v>
      </c>
      <c r="G107" s="29" t="s">
        <v>14</v>
      </c>
      <c r="H107" s="29" t="s">
        <v>394</v>
      </c>
      <c r="I107" s="49" t="s">
        <v>402</v>
      </c>
    </row>
    <row r="108" spans="1:9" ht="23.1" customHeight="1">
      <c r="A108" s="23" t="s">
        <v>232</v>
      </c>
      <c r="B108" s="24">
        <v>233090</v>
      </c>
      <c r="C108" s="24">
        <v>7420418544199</v>
      </c>
      <c r="D108" s="24">
        <v>-6536511703270</v>
      </c>
      <c r="E108" s="24">
        <v>883906840929</v>
      </c>
      <c r="F108" s="24">
        <v>233090</v>
      </c>
      <c r="G108" s="24">
        <v>7420418544199</v>
      </c>
      <c r="H108" s="24">
        <v>-6536511703270</v>
      </c>
      <c r="I108" s="24">
        <v>883906840929</v>
      </c>
    </row>
    <row r="109" spans="1:9" ht="23.1" customHeight="1">
      <c r="A109" s="23" t="s">
        <v>233</v>
      </c>
      <c r="B109" s="24">
        <v>1205479</v>
      </c>
      <c r="C109" s="24">
        <v>6033857994839</v>
      </c>
      <c r="D109" s="24">
        <v>-5405418868612</v>
      </c>
      <c r="E109" s="24">
        <v>628439126227</v>
      </c>
      <c r="F109" s="24">
        <v>1205479</v>
      </c>
      <c r="G109" s="24">
        <v>6033857994839</v>
      </c>
      <c r="H109" s="24">
        <v>-5405418868612</v>
      </c>
      <c r="I109" s="24">
        <v>628439126227</v>
      </c>
    </row>
    <row r="110" spans="1:9" ht="23.1" customHeight="1">
      <c r="A110" s="23" t="s">
        <v>52</v>
      </c>
      <c r="B110" s="24"/>
      <c r="C110" s="24">
        <v>13454276539038</v>
      </c>
      <c r="D110" s="24">
        <v>-11941930571882</v>
      </c>
      <c r="E110" s="24">
        <v>1512345967156</v>
      </c>
      <c r="F110" s="24"/>
      <c r="G110" s="24">
        <v>13454276539038</v>
      </c>
      <c r="H110" s="24">
        <v>-11941930571882</v>
      </c>
      <c r="I110" s="24">
        <v>1512345967156</v>
      </c>
    </row>
    <row r="111" spans="1:9" ht="23.1" customHeight="1">
      <c r="A111" s="23" t="s">
        <v>53</v>
      </c>
      <c r="B111" s="50"/>
      <c r="C111" s="47"/>
      <c r="D111" s="47"/>
      <c r="E111" s="47"/>
      <c r="F111" s="50"/>
      <c r="G111" s="47"/>
      <c r="H111" s="47"/>
      <c r="I111" s="47"/>
    </row>
    <row r="113" spans="1:9" ht="20.399999999999999">
      <c r="A113" s="111" t="s">
        <v>406</v>
      </c>
      <c r="B113" s="111"/>
      <c r="C113" s="111"/>
      <c r="D113" s="111"/>
      <c r="E113" s="51"/>
      <c r="F113" s="51"/>
      <c r="G113" s="51"/>
      <c r="H113" s="51"/>
      <c r="I113" s="51"/>
    </row>
    <row r="114" spans="1:9" ht="18.600000000000001">
      <c r="A114" s="39"/>
      <c r="B114" s="106" t="s">
        <v>250</v>
      </c>
      <c r="C114" s="106"/>
      <c r="D114" s="106"/>
      <c r="E114" s="106"/>
      <c r="F114" s="124" t="s">
        <v>251</v>
      </c>
      <c r="G114" s="124"/>
      <c r="H114" s="124"/>
      <c r="I114" s="124"/>
    </row>
    <row r="115" spans="1:9" ht="18.600000000000001">
      <c r="A115" s="33" t="s">
        <v>236</v>
      </c>
      <c r="B115" s="29" t="s">
        <v>12</v>
      </c>
      <c r="C115" s="29" t="s">
        <v>14</v>
      </c>
      <c r="D115" s="29" t="s">
        <v>394</v>
      </c>
      <c r="E115" s="49" t="s">
        <v>402</v>
      </c>
      <c r="F115" s="29" t="s">
        <v>12</v>
      </c>
      <c r="G115" s="29" t="s">
        <v>14</v>
      </c>
      <c r="H115" s="29" t="s">
        <v>394</v>
      </c>
      <c r="I115" s="49" t="s">
        <v>402</v>
      </c>
    </row>
    <row r="116" spans="1:9" ht="23.1" customHeight="1">
      <c r="A116" s="23" t="s">
        <v>62</v>
      </c>
      <c r="B116" s="24">
        <v>96</v>
      </c>
      <c r="C116" s="24">
        <v>274922852</v>
      </c>
      <c r="D116" s="24">
        <v>-146248176</v>
      </c>
      <c r="E116" s="24">
        <v>128674676</v>
      </c>
      <c r="F116" s="24">
        <v>96</v>
      </c>
      <c r="G116" s="24">
        <v>274922852</v>
      </c>
      <c r="H116" s="24">
        <v>-146248176</v>
      </c>
      <c r="I116" s="24">
        <v>128674676</v>
      </c>
    </row>
    <row r="117" spans="1:9" ht="23.1" customHeight="1">
      <c r="A117" s="23" t="s">
        <v>67</v>
      </c>
      <c r="B117" s="24">
        <v>197</v>
      </c>
      <c r="C117" s="24">
        <v>484488010</v>
      </c>
      <c r="D117" s="24">
        <v>-562782288</v>
      </c>
      <c r="E117" s="24">
        <v>-78294278</v>
      </c>
      <c r="F117" s="24">
        <v>197</v>
      </c>
      <c r="G117" s="24">
        <v>484488010</v>
      </c>
      <c r="H117" s="24">
        <v>-562782288</v>
      </c>
      <c r="I117" s="24">
        <v>-78294278</v>
      </c>
    </row>
    <row r="118" spans="1:9" ht="23.1" customHeight="1">
      <c r="A118" s="23" t="s">
        <v>68</v>
      </c>
      <c r="B118" s="24">
        <v>0</v>
      </c>
      <c r="C118" s="24">
        <v>0</v>
      </c>
      <c r="D118" s="24">
        <v>0</v>
      </c>
      <c r="E118" s="24">
        <v>0</v>
      </c>
      <c r="F118" s="24">
        <v>0</v>
      </c>
      <c r="G118" s="24">
        <v>0</v>
      </c>
      <c r="H118" s="24">
        <v>0</v>
      </c>
      <c r="I118" s="24">
        <v>0</v>
      </c>
    </row>
    <row r="119" spans="1:9" ht="23.1" customHeight="1">
      <c r="A119" s="23" t="s">
        <v>70</v>
      </c>
      <c r="B119" s="24">
        <v>513</v>
      </c>
      <c r="C119" s="24">
        <v>1179900000</v>
      </c>
      <c r="D119" s="24">
        <v>-1287014756</v>
      </c>
      <c r="E119" s="24">
        <v>-107114756</v>
      </c>
      <c r="F119" s="24">
        <v>513</v>
      </c>
      <c r="G119" s="24">
        <v>1179900000</v>
      </c>
      <c r="H119" s="24">
        <v>-1287014756</v>
      </c>
      <c r="I119" s="24">
        <v>-107114756</v>
      </c>
    </row>
    <row r="120" spans="1:9" ht="23.1" customHeight="1">
      <c r="A120" s="23" t="s">
        <v>71</v>
      </c>
      <c r="B120" s="24">
        <v>233</v>
      </c>
      <c r="C120" s="24">
        <v>488961917</v>
      </c>
      <c r="D120" s="24">
        <v>-573322251</v>
      </c>
      <c r="E120" s="24">
        <v>-84360334</v>
      </c>
      <c r="F120" s="24">
        <v>233</v>
      </c>
      <c r="G120" s="24">
        <v>488961917</v>
      </c>
      <c r="H120" s="24">
        <v>-573322251</v>
      </c>
      <c r="I120" s="24">
        <v>-84360334</v>
      </c>
    </row>
    <row r="121" spans="1:9" ht="23.1" customHeight="1">
      <c r="A121" s="23" t="s">
        <v>72</v>
      </c>
      <c r="B121" s="24">
        <v>0</v>
      </c>
      <c r="C121" s="24">
        <v>0</v>
      </c>
      <c r="D121" s="24">
        <v>0</v>
      </c>
      <c r="E121" s="24">
        <v>0</v>
      </c>
      <c r="F121" s="24">
        <v>0</v>
      </c>
      <c r="G121" s="24">
        <v>0</v>
      </c>
      <c r="H121" s="24">
        <v>0</v>
      </c>
      <c r="I121" s="24">
        <v>0</v>
      </c>
    </row>
    <row r="122" spans="1:9" ht="23.1" customHeight="1">
      <c r="A122" s="23" t="s">
        <v>73</v>
      </c>
      <c r="B122" s="24">
        <v>116</v>
      </c>
      <c r="C122" s="24">
        <v>223686744</v>
      </c>
      <c r="D122" s="24">
        <v>-271079520</v>
      </c>
      <c r="E122" s="24">
        <v>-47392776</v>
      </c>
      <c r="F122" s="24">
        <v>116</v>
      </c>
      <c r="G122" s="24">
        <v>223686744</v>
      </c>
      <c r="H122" s="24">
        <v>-271079520</v>
      </c>
      <c r="I122" s="24">
        <v>-47392776</v>
      </c>
    </row>
    <row r="123" spans="1:9" ht="23.1" customHeight="1">
      <c r="A123" s="23" t="s">
        <v>74</v>
      </c>
      <c r="B123" s="24">
        <v>106</v>
      </c>
      <c r="C123" s="24">
        <v>171775756</v>
      </c>
      <c r="D123" s="24">
        <v>-203614083</v>
      </c>
      <c r="E123" s="24">
        <v>-31838327</v>
      </c>
      <c r="F123" s="24">
        <v>106</v>
      </c>
      <c r="G123" s="24">
        <v>171775756</v>
      </c>
      <c r="H123" s="24">
        <v>-203614083</v>
      </c>
      <c r="I123" s="24">
        <v>-31838327</v>
      </c>
    </row>
    <row r="124" spans="1:9" ht="23.1" customHeight="1">
      <c r="A124" s="23" t="s">
        <v>75</v>
      </c>
      <c r="B124" s="24">
        <v>0</v>
      </c>
      <c r="C124" s="24">
        <v>0</v>
      </c>
      <c r="D124" s="24">
        <v>0</v>
      </c>
      <c r="E124" s="24">
        <v>0</v>
      </c>
      <c r="F124" s="24">
        <v>0</v>
      </c>
      <c r="G124" s="24">
        <v>0</v>
      </c>
      <c r="H124" s="24">
        <v>0</v>
      </c>
      <c r="I124" s="24">
        <v>0</v>
      </c>
    </row>
    <row r="125" spans="1:9" ht="23.1" customHeight="1">
      <c r="A125" s="23" t="s">
        <v>76</v>
      </c>
      <c r="B125" s="24">
        <v>100</v>
      </c>
      <c r="C125" s="24">
        <v>141580100</v>
      </c>
      <c r="D125" s="24">
        <v>-179701112</v>
      </c>
      <c r="E125" s="24">
        <v>-38121012</v>
      </c>
      <c r="F125" s="24">
        <v>100</v>
      </c>
      <c r="G125" s="24">
        <v>141580100</v>
      </c>
      <c r="H125" s="24">
        <v>-179701112</v>
      </c>
      <c r="I125" s="24">
        <v>-38121012</v>
      </c>
    </row>
    <row r="126" spans="1:9" ht="23.1" customHeight="1">
      <c r="A126" s="23" t="s">
        <v>77</v>
      </c>
      <c r="B126" s="24">
        <v>0</v>
      </c>
      <c r="C126" s="24">
        <v>0</v>
      </c>
      <c r="D126" s="24">
        <v>0</v>
      </c>
      <c r="E126" s="24">
        <v>0</v>
      </c>
      <c r="F126" s="24">
        <v>0</v>
      </c>
      <c r="G126" s="24">
        <v>0</v>
      </c>
      <c r="H126" s="24">
        <v>0</v>
      </c>
      <c r="I126" s="24">
        <v>0</v>
      </c>
    </row>
    <row r="127" spans="1:9" ht="23.1" customHeight="1">
      <c r="A127" s="23" t="s">
        <v>78</v>
      </c>
      <c r="B127" s="24">
        <v>100</v>
      </c>
      <c r="C127" s="24">
        <v>196775000</v>
      </c>
      <c r="D127" s="24">
        <v>-196775000</v>
      </c>
      <c r="E127" s="24">
        <v>0</v>
      </c>
      <c r="F127" s="24">
        <v>100</v>
      </c>
      <c r="G127" s="24">
        <v>196775000</v>
      </c>
      <c r="H127" s="24">
        <v>-196775000</v>
      </c>
      <c r="I127" s="24">
        <v>0</v>
      </c>
    </row>
    <row r="128" spans="1:9" ht="23.1" customHeight="1">
      <c r="A128" s="23" t="s">
        <v>80</v>
      </c>
      <c r="B128" s="24">
        <v>100</v>
      </c>
      <c r="C128" s="24">
        <v>100</v>
      </c>
      <c r="D128" s="24">
        <v>6999800</v>
      </c>
      <c r="E128" s="24">
        <v>6999900</v>
      </c>
      <c r="F128" s="24">
        <v>100</v>
      </c>
      <c r="G128" s="24">
        <v>100</v>
      </c>
      <c r="H128" s="24">
        <v>6999800</v>
      </c>
      <c r="I128" s="24">
        <v>6999900</v>
      </c>
    </row>
    <row r="129" spans="1:9" ht="23.1" customHeight="1">
      <c r="A129" s="23" t="s">
        <v>81</v>
      </c>
      <c r="B129" s="24">
        <v>13226</v>
      </c>
      <c r="C129" s="24">
        <v>9109936540</v>
      </c>
      <c r="D129" s="24">
        <v>-10834193806</v>
      </c>
      <c r="E129" s="24">
        <v>-1724257266</v>
      </c>
      <c r="F129" s="24">
        <v>13226</v>
      </c>
      <c r="G129" s="24">
        <v>9109936540</v>
      </c>
      <c r="H129" s="24">
        <v>-10834193806</v>
      </c>
      <c r="I129" s="24">
        <v>-1724257266</v>
      </c>
    </row>
    <row r="130" spans="1:9" ht="23.1" customHeight="1">
      <c r="A130" s="23" t="s">
        <v>83</v>
      </c>
      <c r="B130" s="24">
        <v>19070</v>
      </c>
      <c r="C130" s="24">
        <v>13596109060</v>
      </c>
      <c r="D130" s="24">
        <v>-16344620547</v>
      </c>
      <c r="E130" s="24">
        <v>-2748511487</v>
      </c>
      <c r="F130" s="24">
        <v>19070</v>
      </c>
      <c r="G130" s="24">
        <v>13596109060</v>
      </c>
      <c r="H130" s="24">
        <v>-16344620547</v>
      </c>
      <c r="I130" s="24">
        <v>-2748511487</v>
      </c>
    </row>
    <row r="131" spans="1:9" ht="23.1" customHeight="1">
      <c r="A131" s="23" t="s">
        <v>85</v>
      </c>
      <c r="B131" s="24">
        <v>10815</v>
      </c>
      <c r="C131" s="24">
        <v>9001500897</v>
      </c>
      <c r="D131" s="24">
        <v>-5769993896</v>
      </c>
      <c r="E131" s="24">
        <v>3231507001</v>
      </c>
      <c r="F131" s="24">
        <v>10815</v>
      </c>
      <c r="G131" s="24">
        <v>9001500897</v>
      </c>
      <c r="H131" s="24">
        <v>-5769993896</v>
      </c>
      <c r="I131" s="24">
        <v>3231507001</v>
      </c>
    </row>
    <row r="132" spans="1:9" ht="23.1" customHeight="1">
      <c r="A132" s="23" t="s">
        <v>87</v>
      </c>
      <c r="B132" s="24">
        <v>2745</v>
      </c>
      <c r="C132" s="24">
        <v>1354092030</v>
      </c>
      <c r="D132" s="24">
        <v>-1716044961</v>
      </c>
      <c r="E132" s="24">
        <v>-361952931</v>
      </c>
      <c r="F132" s="24">
        <v>2745</v>
      </c>
      <c r="G132" s="24">
        <v>1354092030</v>
      </c>
      <c r="H132" s="24">
        <v>-1716044961</v>
      </c>
      <c r="I132" s="24">
        <v>-361952931</v>
      </c>
    </row>
    <row r="133" spans="1:9" ht="23.1" customHeight="1">
      <c r="A133" s="23" t="s">
        <v>88</v>
      </c>
      <c r="B133" s="24">
        <v>25522</v>
      </c>
      <c r="C133" s="24">
        <v>14155266860</v>
      </c>
      <c r="D133" s="24">
        <v>-18217410220</v>
      </c>
      <c r="E133" s="24">
        <v>-4062143360</v>
      </c>
      <c r="F133" s="24">
        <v>25522</v>
      </c>
      <c r="G133" s="24">
        <v>14155266860</v>
      </c>
      <c r="H133" s="24">
        <v>-18217410220</v>
      </c>
      <c r="I133" s="24">
        <v>-4062143360</v>
      </c>
    </row>
    <row r="134" spans="1:9" ht="23.1" customHeight="1">
      <c r="A134" s="23" t="s">
        <v>89</v>
      </c>
      <c r="B134" s="24">
        <v>1</v>
      </c>
      <c r="C134" s="24">
        <v>670934</v>
      </c>
      <c r="D134" s="24">
        <v>-805685</v>
      </c>
      <c r="E134" s="24">
        <v>-134751</v>
      </c>
      <c r="F134" s="24">
        <v>1</v>
      </c>
      <c r="G134" s="24">
        <v>670934</v>
      </c>
      <c r="H134" s="24">
        <v>-805685</v>
      </c>
      <c r="I134" s="24">
        <v>-134751</v>
      </c>
    </row>
    <row r="135" spans="1:9" ht="23.1" customHeight="1">
      <c r="A135" s="23" t="s">
        <v>90</v>
      </c>
      <c r="B135" s="24">
        <v>26996</v>
      </c>
      <c r="C135" s="24">
        <v>8268172904</v>
      </c>
      <c r="D135" s="24">
        <v>-11385744247</v>
      </c>
      <c r="E135" s="24">
        <v>-3117571343</v>
      </c>
      <c r="F135" s="24">
        <v>26996</v>
      </c>
      <c r="G135" s="24">
        <v>8268172904</v>
      </c>
      <c r="H135" s="24">
        <v>-11385744247</v>
      </c>
      <c r="I135" s="24">
        <v>-3117571343</v>
      </c>
    </row>
    <row r="136" spans="1:9" ht="23.1" customHeight="1">
      <c r="A136" s="23" t="s">
        <v>91</v>
      </c>
      <c r="B136" s="24">
        <v>33478</v>
      </c>
      <c r="C136" s="24">
        <v>13609476560</v>
      </c>
      <c r="D136" s="24">
        <v>-18327479230</v>
      </c>
      <c r="E136" s="24">
        <v>-4718002670</v>
      </c>
      <c r="F136" s="24">
        <v>33478</v>
      </c>
      <c r="G136" s="24">
        <v>13609476560</v>
      </c>
      <c r="H136" s="24">
        <v>-18327479230</v>
      </c>
      <c r="I136" s="24">
        <v>-4718002670</v>
      </c>
    </row>
    <row r="137" spans="1:9" ht="23.1" customHeight="1">
      <c r="A137" s="23" t="s">
        <v>92</v>
      </c>
      <c r="B137" s="24">
        <v>76500</v>
      </c>
      <c r="C137" s="24">
        <v>44348503500</v>
      </c>
      <c r="D137" s="24">
        <v>-57001048493</v>
      </c>
      <c r="E137" s="24">
        <v>-12652544993</v>
      </c>
      <c r="F137" s="24">
        <v>76500</v>
      </c>
      <c r="G137" s="24">
        <v>44348503500</v>
      </c>
      <c r="H137" s="24">
        <v>-57001048493</v>
      </c>
      <c r="I137" s="24">
        <v>-12652544993</v>
      </c>
    </row>
    <row r="138" spans="1:9" ht="23.1" customHeight="1">
      <c r="A138" s="23" t="s">
        <v>93</v>
      </c>
      <c r="B138" s="24">
        <v>44105</v>
      </c>
      <c r="C138" s="24">
        <v>5942795910</v>
      </c>
      <c r="D138" s="24">
        <v>-8801679800</v>
      </c>
      <c r="E138" s="24">
        <v>-2858883890</v>
      </c>
      <c r="F138" s="24">
        <v>44105</v>
      </c>
      <c r="G138" s="24">
        <v>5942795910</v>
      </c>
      <c r="H138" s="24">
        <v>-8801679800</v>
      </c>
      <c r="I138" s="24">
        <v>-2858883890</v>
      </c>
    </row>
    <row r="139" spans="1:9" ht="23.1" customHeight="1">
      <c r="A139" s="23" t="s">
        <v>94</v>
      </c>
      <c r="B139" s="24">
        <v>36189</v>
      </c>
      <c r="C139" s="24">
        <v>9984472722</v>
      </c>
      <c r="D139" s="24">
        <v>-13681262669</v>
      </c>
      <c r="E139" s="24">
        <v>-3696789947</v>
      </c>
      <c r="F139" s="24">
        <v>36189</v>
      </c>
      <c r="G139" s="24">
        <v>9984472722</v>
      </c>
      <c r="H139" s="24">
        <v>-13681262669</v>
      </c>
      <c r="I139" s="24">
        <v>-3696789947</v>
      </c>
    </row>
    <row r="140" spans="1:9" ht="23.1" customHeight="1">
      <c r="A140" s="23" t="s">
        <v>95</v>
      </c>
      <c r="B140" s="24">
        <v>19868</v>
      </c>
      <c r="C140" s="24">
        <v>583423820</v>
      </c>
      <c r="D140" s="24">
        <v>-840552691</v>
      </c>
      <c r="E140" s="24">
        <v>-257128871</v>
      </c>
      <c r="F140" s="24">
        <v>19868</v>
      </c>
      <c r="G140" s="24">
        <v>583423820</v>
      </c>
      <c r="H140" s="24">
        <v>-840552691</v>
      </c>
      <c r="I140" s="24">
        <v>-257128871</v>
      </c>
    </row>
    <row r="141" spans="1:9" ht="23.1" customHeight="1">
      <c r="A141" s="23" t="s">
        <v>96</v>
      </c>
      <c r="B141" s="24">
        <v>11400</v>
      </c>
      <c r="C141" s="24">
        <v>1925140800</v>
      </c>
      <c r="D141" s="24">
        <v>-2496409611</v>
      </c>
      <c r="E141" s="24">
        <v>-571268811</v>
      </c>
      <c r="F141" s="24">
        <v>11400</v>
      </c>
      <c r="G141" s="24">
        <v>1925140800</v>
      </c>
      <c r="H141" s="24">
        <v>-2496409611</v>
      </c>
      <c r="I141" s="24">
        <v>-571268811</v>
      </c>
    </row>
    <row r="142" spans="1:9" ht="23.1" customHeight="1">
      <c r="A142" s="23" t="s">
        <v>97</v>
      </c>
      <c r="B142" s="24">
        <v>20</v>
      </c>
      <c r="C142" s="24">
        <v>6147480</v>
      </c>
      <c r="D142" s="24">
        <v>-3494960</v>
      </c>
      <c r="E142" s="24">
        <v>2652520</v>
      </c>
      <c r="F142" s="24">
        <v>20</v>
      </c>
      <c r="G142" s="24">
        <v>6147480</v>
      </c>
      <c r="H142" s="24">
        <v>-3494960</v>
      </c>
      <c r="I142" s="24">
        <v>2652520</v>
      </c>
    </row>
    <row r="143" spans="1:9" ht="23.1" customHeight="1">
      <c r="A143" s="23" t="s">
        <v>98</v>
      </c>
      <c r="B143" s="24">
        <v>1</v>
      </c>
      <c r="C143" s="24">
        <v>3722</v>
      </c>
      <c r="D143" s="24">
        <v>-1934</v>
      </c>
      <c r="E143" s="24">
        <v>1788</v>
      </c>
      <c r="F143" s="24">
        <v>1</v>
      </c>
      <c r="G143" s="24">
        <v>3722</v>
      </c>
      <c r="H143" s="24">
        <v>-1934</v>
      </c>
      <c r="I143" s="24">
        <v>1788</v>
      </c>
    </row>
    <row r="144" spans="1:9" ht="23.1" customHeight="1">
      <c r="A144" s="23" t="s">
        <v>99</v>
      </c>
      <c r="B144" s="24">
        <v>10001</v>
      </c>
      <c r="C144" s="24">
        <v>994539444</v>
      </c>
      <c r="D144" s="24">
        <v>-1106850275</v>
      </c>
      <c r="E144" s="24">
        <v>-112310831</v>
      </c>
      <c r="F144" s="24">
        <v>10001</v>
      </c>
      <c r="G144" s="24">
        <v>994539444</v>
      </c>
      <c r="H144" s="24">
        <v>-1106850275</v>
      </c>
      <c r="I144" s="24">
        <v>-112310831</v>
      </c>
    </row>
    <row r="145" spans="1:9" ht="23.1" customHeight="1">
      <c r="A145" s="23" t="s">
        <v>100</v>
      </c>
      <c r="B145" s="24">
        <v>21000</v>
      </c>
      <c r="C145" s="24">
        <v>5064843000</v>
      </c>
      <c r="D145" s="24">
        <v>-6100226000</v>
      </c>
      <c r="E145" s="24">
        <v>-1035383000</v>
      </c>
      <c r="F145" s="24">
        <v>21000</v>
      </c>
      <c r="G145" s="24">
        <v>5064843000</v>
      </c>
      <c r="H145" s="24">
        <v>-6100226000</v>
      </c>
      <c r="I145" s="24">
        <v>-1035383000</v>
      </c>
    </row>
    <row r="146" spans="1:9" ht="23.1" customHeight="1">
      <c r="A146" s="23" t="s">
        <v>101</v>
      </c>
      <c r="B146" s="24">
        <v>8043</v>
      </c>
      <c r="C146" s="24">
        <v>7323248016</v>
      </c>
      <c r="D146" s="24">
        <v>-6855960047</v>
      </c>
      <c r="E146" s="24">
        <v>467287969</v>
      </c>
      <c r="F146" s="24">
        <v>8043</v>
      </c>
      <c r="G146" s="24">
        <v>7323248016</v>
      </c>
      <c r="H146" s="24">
        <v>-6855960047</v>
      </c>
      <c r="I146" s="24">
        <v>467287969</v>
      </c>
    </row>
    <row r="147" spans="1:9" ht="23.1" customHeight="1">
      <c r="A147" s="23" t="s">
        <v>102</v>
      </c>
      <c r="B147" s="24">
        <v>3</v>
      </c>
      <c r="C147" s="24">
        <v>3007074</v>
      </c>
      <c r="D147" s="24">
        <v>-2923122</v>
      </c>
      <c r="E147" s="24">
        <v>83952</v>
      </c>
      <c r="F147" s="24">
        <v>3</v>
      </c>
      <c r="G147" s="24">
        <v>3007074</v>
      </c>
      <c r="H147" s="24">
        <v>-2923122</v>
      </c>
      <c r="I147" s="24">
        <v>83952</v>
      </c>
    </row>
    <row r="148" spans="1:9" ht="23.1" customHeight="1">
      <c r="A148" s="23" t="s">
        <v>103</v>
      </c>
      <c r="B148" s="24">
        <v>18</v>
      </c>
      <c r="C148" s="24">
        <v>18801305</v>
      </c>
      <c r="D148" s="24">
        <v>-16365980</v>
      </c>
      <c r="E148" s="24">
        <v>2435325</v>
      </c>
      <c r="F148" s="24">
        <v>18</v>
      </c>
      <c r="G148" s="24">
        <v>18801305</v>
      </c>
      <c r="H148" s="24">
        <v>-16365980</v>
      </c>
      <c r="I148" s="24">
        <v>2435325</v>
      </c>
    </row>
    <row r="149" spans="1:9" ht="23.1" customHeight="1">
      <c r="A149" s="23" t="s">
        <v>104</v>
      </c>
      <c r="B149" s="24">
        <v>15054</v>
      </c>
      <c r="C149" s="24">
        <v>13079968980</v>
      </c>
      <c r="D149" s="24">
        <v>-14978851294</v>
      </c>
      <c r="E149" s="24">
        <v>-1898882314</v>
      </c>
      <c r="F149" s="24">
        <v>15054</v>
      </c>
      <c r="G149" s="24">
        <v>13079968980</v>
      </c>
      <c r="H149" s="24">
        <v>-14978851294</v>
      </c>
      <c r="I149" s="24">
        <v>-1898882314</v>
      </c>
    </row>
    <row r="150" spans="1:9" ht="23.1" customHeight="1">
      <c r="A150" s="23" t="s">
        <v>105</v>
      </c>
      <c r="B150" s="24">
        <v>565</v>
      </c>
      <c r="C150" s="24">
        <v>509315753</v>
      </c>
      <c r="D150" s="24">
        <v>-425441571</v>
      </c>
      <c r="E150" s="24">
        <v>83874182</v>
      </c>
      <c r="F150" s="24">
        <v>565</v>
      </c>
      <c r="G150" s="24">
        <v>509315753</v>
      </c>
      <c r="H150" s="24">
        <v>-425441571</v>
      </c>
      <c r="I150" s="24">
        <v>83874182</v>
      </c>
    </row>
    <row r="151" spans="1:9" ht="23.1" customHeight="1">
      <c r="A151" s="23" t="s">
        <v>106</v>
      </c>
      <c r="B151" s="24">
        <v>1324</v>
      </c>
      <c r="C151" s="24">
        <v>1309600401</v>
      </c>
      <c r="D151" s="24">
        <v>-705432029</v>
      </c>
      <c r="E151" s="24">
        <v>604168372</v>
      </c>
      <c r="F151" s="24">
        <v>1324</v>
      </c>
      <c r="G151" s="24">
        <v>1309600401</v>
      </c>
      <c r="H151" s="24">
        <v>-705432029</v>
      </c>
      <c r="I151" s="24">
        <v>604168372</v>
      </c>
    </row>
    <row r="152" spans="1:9" ht="23.1" customHeight="1">
      <c r="A152" s="23" t="s">
        <v>52</v>
      </c>
      <c r="B152" s="24"/>
      <c r="C152" s="24">
        <v>163351128191</v>
      </c>
      <c r="D152" s="24">
        <v>-199026330454</v>
      </c>
      <c r="E152" s="24">
        <v>-35675202263</v>
      </c>
      <c r="F152" s="24"/>
      <c r="G152" s="24">
        <v>163351128191</v>
      </c>
      <c r="H152" s="24">
        <v>-199026330454</v>
      </c>
      <c r="I152" s="24">
        <v>-35675202263</v>
      </c>
    </row>
    <row r="153" spans="1:9" ht="23.1" customHeight="1">
      <c r="A153" s="23" t="s">
        <v>53</v>
      </c>
      <c r="B153" s="50"/>
      <c r="C153" s="47"/>
      <c r="D153" s="47"/>
      <c r="E153" s="47"/>
      <c r="F153" s="50"/>
      <c r="G153" s="47"/>
      <c r="H153" s="47"/>
      <c r="I153" s="47"/>
    </row>
    <row r="155" spans="1:9">
      <c r="A155" s="125" t="s">
        <v>400</v>
      </c>
      <c r="B155" s="126"/>
      <c r="C155" s="126"/>
      <c r="D155" s="126"/>
      <c r="E155" s="126"/>
      <c r="F155" s="126"/>
      <c r="G155" s="126"/>
      <c r="H155" s="126"/>
      <c r="I155" s="126"/>
    </row>
  </sheetData>
  <mergeCells count="21">
    <mergeCell ref="A155:I155"/>
    <mergeCell ref="B9:E9"/>
    <mergeCell ref="F9:I9"/>
    <mergeCell ref="A7:D7"/>
    <mergeCell ref="A76:D76"/>
    <mergeCell ref="B77:E77"/>
    <mergeCell ref="F77:I77"/>
    <mergeCell ref="A105:D105"/>
    <mergeCell ref="B106:E106"/>
    <mergeCell ref="F106:I106"/>
    <mergeCell ref="A113:D113"/>
    <mergeCell ref="B114:E114"/>
    <mergeCell ref="F114:I114"/>
    <mergeCell ref="A1:I1"/>
    <mergeCell ref="A2:I2"/>
    <mergeCell ref="A3:I3"/>
    <mergeCell ref="A45:D45"/>
    <mergeCell ref="B46:E46"/>
    <mergeCell ref="F46:I46"/>
    <mergeCell ref="A5:I5"/>
    <mergeCell ref="A6:I6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5">
    <tablePart r:id="rId1"/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1</vt:lpstr>
      <vt:lpstr> سهام</vt:lpstr>
      <vt:lpstr>اوراق مشتقه (اختیار)</vt:lpstr>
      <vt:lpstr>واحدهای صندوق</vt:lpstr>
      <vt:lpstr>اوراق</vt:lpstr>
      <vt:lpstr>سپرده</vt:lpstr>
      <vt:lpstr>سپرده کالایی</vt:lpstr>
      <vt:lpstr>درآمدها</vt:lpstr>
      <vt:lpstr>درآمد سرمایه گذاری در سهام</vt:lpstr>
      <vt:lpstr>درآمد سرمایه گذاری در صندوق</vt:lpstr>
      <vt:lpstr>درآمد سرمایه گذاری در اوراق بها</vt:lpstr>
      <vt:lpstr>درآمد سپرده بانکی</vt:lpstr>
      <vt:lpstr>سایر درآمدها</vt:lpstr>
      <vt:lpstr>درآمد سود صندوق</vt:lpstr>
      <vt:lpstr>سود اوراق بهادار</vt:lpstr>
      <vt:lpstr>سود سپرده بانکی</vt:lpstr>
      <vt:lpstr>درآمد ناشی از فروش</vt:lpstr>
      <vt:lpstr>درآمد ناشی از تغییر قیمت اوراق </vt:lpstr>
      <vt:lpstr>' سهام'!Print_Area</vt:lpstr>
      <vt:lpstr>اوراق!Print_Area</vt:lpstr>
      <vt:lpstr>'اوراق مشتقه (اختیار)'!Print_Area</vt:lpstr>
      <vt:lpstr>'درآمد سپرده بانکی'!Print_Area</vt:lpstr>
      <vt:lpstr>'درآمد سرمایه گذاری در اوراق بها'!Print_Area</vt:lpstr>
      <vt:lpstr>'درآمد سرمایه گذاری در سهام'!Print_Area</vt:lpstr>
      <vt:lpstr>'درآمد سرمایه گذاری در صندوق'!Print_Area</vt:lpstr>
      <vt:lpstr>'درآمد سود صندوق'!Print_Area</vt:lpstr>
      <vt:lpstr>'درآمد ناشی از تغییر قیمت اوراق '!Print_Area</vt:lpstr>
      <vt:lpstr>'درآمد ناشی از فروش'!Print_Area</vt:lpstr>
      <vt:lpstr>درآمدها!Print_Area</vt:lpstr>
      <vt:lpstr>'سایر درآمدها'!Print_Area</vt:lpstr>
      <vt:lpstr>سپرده!Print_Area</vt:lpstr>
      <vt:lpstr>'سپرده کالایی'!Print_Area</vt:lpstr>
      <vt:lpstr>'سود اوراق بهادار'!Print_Area</vt:lpstr>
      <vt:lpstr>'سود سپرده بانکی'!Print_Area</vt:lpstr>
      <vt:lpstr>'واحدهای صندوق'!Print_Area</vt:lpstr>
    </vt:vector>
  </TitlesOfParts>
  <Company>15KHODAEI-A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گزارش پرتفوی ماهانه صندوق‌های سرمایه‌گذاری</dc:title>
  <dc:creator>Mabna</dc:creator>
  <cp:keywords>EPPlus noncommercial use</cp:keywords>
  <dc:description>This workbook has been created with EPPlus licensed to Mabna under The Polyform Noncommercial License: See https://polyformproject.org/licenses/noncommercial/1.0.0</dc:description>
  <cp:lastModifiedBy>Mahmoud Kanani Amiri</cp:lastModifiedBy>
  <cp:lastPrinted>2022-07-11T16:32:10Z</cp:lastPrinted>
  <dcterms:created xsi:type="dcterms:W3CDTF">2017-11-22T14:26:20Z</dcterms:created>
  <dcterms:modified xsi:type="dcterms:W3CDTF">2026-09-30T12:52:19Z</dcterms:modified>
</cp:coreProperties>
</file>