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.Kanani\Desktop\امید\گزارش پورتفوی\پورتفو\1405\"/>
    </mc:Choice>
  </mc:AlternateContent>
  <xr:revisionPtr revIDLastSave="0" documentId="13_ncr:1_{9CFD10F8-7020-4209-83EF-3185D1A12EF4}" xr6:coauthVersionLast="47" xr6:coauthVersionMax="47" xr10:uidLastSave="{00000000-0000-0000-0000-000000000000}"/>
  <bookViews>
    <workbookView xWindow="-108" yWindow="-108" windowWidth="23256" windowHeight="12576" tabRatio="897" xr2:uid="{00000000-000D-0000-FFFF-FFFF00000000}"/>
  </bookViews>
  <sheets>
    <sheet name="0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گواهی سپرده کالا" sheetId="28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درآمد سرمایه گذاری در گواهی سپر" sheetId="27" r:id="rId12"/>
    <sheet name="درآمد سپرده بانکی" sheetId="7" r:id="rId13"/>
    <sheet name="درآمد بازارگردانی" sheetId="24" r:id="rId14"/>
    <sheet name="درآمد سرمایه گذاری مشتقه " sheetId="25" r:id="rId15"/>
    <sheet name="درآمد سود سهام" sheetId="12" r:id="rId16"/>
    <sheet name="درآمد سود صندوق" sheetId="20" r:id="rId17"/>
    <sheet name="سود اوراق بهادار" sheetId="13" r:id="rId18"/>
    <sheet name="سود  سپرده بانکی" sheetId="22" r:id="rId19"/>
    <sheet name="درآمد ناشی ازفروش" sheetId="15" r:id="rId20"/>
    <sheet name="درآمد ناشی از تغییر قیمت اوراق " sheetId="14" r:id="rId21"/>
  </sheets>
  <definedNames>
    <definedName name="_xlnm.Print_Area" localSheetId="1">' سهام'!$A$1:$N$13</definedName>
    <definedName name="_xlnm.Print_Area" localSheetId="0">'0'!$B$2:$I$15</definedName>
    <definedName name="_xlnm.Print_Area" localSheetId="4">اوراق!$A$1:$S$9</definedName>
    <definedName name="_xlnm.Print_Area" localSheetId="10">'درآمد سرمایه گذاری در اوراق بها'!$A$1:$L$10</definedName>
    <definedName name="_xlnm.Print_Area" localSheetId="11">'درآمد سرمایه گذاری در گواهی سپر'!$A$1:$H$10</definedName>
    <definedName name="_xlnm.Print_Area" localSheetId="20">'درآمد ناشی از تغییر قیمت اوراق '!$A$1:$I$16</definedName>
    <definedName name="_xlnm.Print_Area" localSheetId="6">سپرده!$A$1:$O$14</definedName>
    <definedName name="_xlnm.Print_Area" localSheetId="5">'گواهی سپرده کالا'!$A$1:$N$9</definedName>
    <definedName name="_xlnm.Print_Area" localSheetId="3">'واحدهای صندوق'!$A$1:$M$9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25" l="1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K65" i="25"/>
  <c r="K66" i="25"/>
  <c r="K67" i="25"/>
  <c r="K68" i="25"/>
  <c r="K69" i="25"/>
  <c r="K70" i="25"/>
  <c r="K71" i="25"/>
  <c r="K72" i="25"/>
  <c r="K73" i="25"/>
  <c r="K74" i="25"/>
  <c r="K75" i="25"/>
  <c r="K76" i="25"/>
  <c r="K77" i="25"/>
  <c r="K78" i="25"/>
  <c r="K79" i="25"/>
  <c r="K80" i="25"/>
  <c r="K81" i="25"/>
  <c r="K82" i="25"/>
  <c r="K83" i="25"/>
  <c r="K84" i="25"/>
  <c r="K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10" i="25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11" i="18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11" i="5"/>
  <c r="D7" i="11"/>
  <c r="E7" i="11"/>
  <c r="D8" i="11"/>
  <c r="E8" i="11"/>
  <c r="D9" i="11"/>
  <c r="E9" i="11"/>
  <c r="D10" i="11"/>
  <c r="E10" i="11"/>
  <c r="D11" i="11"/>
  <c r="E11" i="11"/>
  <c r="D12" i="11"/>
  <c r="E12" i="11"/>
  <c r="D6" i="11"/>
  <c r="E6" i="11"/>
  <c r="F10" i="2"/>
  <c r="F11" i="2"/>
  <c r="F12" i="2"/>
  <c r="F9" i="2"/>
  <c r="N10" i="28"/>
  <c r="N9" i="28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9" i="3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9" i="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10" i="21"/>
  <c r="E10" i="2"/>
  <c r="E11" i="2"/>
  <c r="E12" i="2"/>
  <c r="E9" i="2"/>
  <c r="C12" i="11" l="1"/>
  <c r="C11" i="11"/>
  <c r="C10" i="11"/>
  <c r="C9" i="11"/>
  <c r="C8" i="11"/>
  <c r="C7" i="11"/>
  <c r="C6" i="11"/>
  <c r="H30" i="12"/>
  <c r="F13" i="20"/>
  <c r="J48" i="13"/>
  <c r="G15" i="22"/>
  <c r="I150" i="15"/>
  <c r="I144" i="14"/>
  <c r="M35" i="1"/>
  <c r="B35" i="1"/>
  <c r="C35" i="1"/>
  <c r="D35" i="1"/>
  <c r="E35" i="1"/>
  <c r="F35" i="1"/>
  <c r="G35" i="1"/>
  <c r="H35" i="1"/>
  <c r="I35" i="1"/>
  <c r="J35" i="1"/>
  <c r="K35" i="1"/>
  <c r="L35" i="1"/>
  <c r="M42" i="21"/>
  <c r="I140" i="14" l="1"/>
  <c r="H140" i="14"/>
  <c r="G140" i="14"/>
  <c r="F140" i="14"/>
  <c r="E140" i="14"/>
  <c r="D140" i="14"/>
  <c r="C140" i="14"/>
  <c r="B140" i="14"/>
  <c r="I147" i="15"/>
  <c r="H147" i="15"/>
  <c r="G147" i="15"/>
  <c r="F147" i="15"/>
  <c r="E147" i="15"/>
  <c r="D147" i="15"/>
  <c r="C147" i="15"/>
  <c r="B147" i="15"/>
  <c r="G12" i="22"/>
  <c r="F12" i="22"/>
  <c r="E12" i="22"/>
  <c r="D12" i="22"/>
  <c r="C12" i="22"/>
  <c r="B12" i="22"/>
  <c r="J44" i="13"/>
  <c r="I44" i="13"/>
  <c r="H44" i="13"/>
  <c r="G44" i="13"/>
  <c r="F44" i="13"/>
  <c r="E44" i="13"/>
  <c r="F10" i="20"/>
  <c r="E10" i="20"/>
  <c r="D10" i="20"/>
  <c r="C10" i="20"/>
  <c r="J27" i="12"/>
  <c r="I27" i="12"/>
  <c r="H27" i="12"/>
  <c r="G27" i="12"/>
  <c r="F27" i="12"/>
  <c r="E27" i="12"/>
  <c r="D27" i="12"/>
  <c r="C27" i="12"/>
  <c r="K85" i="25"/>
  <c r="J85" i="25"/>
  <c r="I85" i="25"/>
  <c r="H85" i="25"/>
  <c r="G85" i="25"/>
  <c r="F85" i="25"/>
  <c r="E85" i="25"/>
  <c r="D85" i="25"/>
  <c r="C85" i="25"/>
  <c r="C9" i="24"/>
  <c r="B9" i="24"/>
  <c r="D12" i="7"/>
  <c r="E10" i="7" s="1"/>
  <c r="B12" i="7"/>
  <c r="C11" i="7" s="1"/>
  <c r="C8" i="7"/>
  <c r="G12" i="27"/>
  <c r="F12" i="27"/>
  <c r="E12" i="27"/>
  <c r="D12" i="27"/>
  <c r="C12" i="27"/>
  <c r="B12" i="27"/>
  <c r="K50" i="6"/>
  <c r="J50" i="6"/>
  <c r="I50" i="6"/>
  <c r="H50" i="6"/>
  <c r="G50" i="6"/>
  <c r="F50" i="6"/>
  <c r="E50" i="6"/>
  <c r="D50" i="6"/>
  <c r="C50" i="6"/>
  <c r="B50" i="6"/>
  <c r="K41" i="18"/>
  <c r="J41" i="18"/>
  <c r="I41" i="18"/>
  <c r="H41" i="18"/>
  <c r="G41" i="18"/>
  <c r="F41" i="18"/>
  <c r="E41" i="18"/>
  <c r="D41" i="18"/>
  <c r="C41" i="18"/>
  <c r="B41" i="18"/>
  <c r="K50" i="5"/>
  <c r="J50" i="5"/>
  <c r="I50" i="5"/>
  <c r="H50" i="5"/>
  <c r="G50" i="5"/>
  <c r="F50" i="5"/>
  <c r="E50" i="5"/>
  <c r="D50" i="5"/>
  <c r="C50" i="5"/>
  <c r="B50" i="5"/>
  <c r="C13" i="11"/>
  <c r="F13" i="2"/>
  <c r="E13" i="2"/>
  <c r="D13" i="2"/>
  <c r="C13" i="2"/>
  <c r="B13" i="2"/>
  <c r="N11" i="28"/>
  <c r="M11" i="28"/>
  <c r="L11" i="28"/>
  <c r="J11" i="28"/>
  <c r="I11" i="28"/>
  <c r="H11" i="28"/>
  <c r="G11" i="28"/>
  <c r="F11" i="28"/>
  <c r="E11" i="28"/>
  <c r="D11" i="28"/>
  <c r="C11" i="28"/>
  <c r="S40" i="3"/>
  <c r="R40" i="3"/>
  <c r="Q40" i="3"/>
  <c r="O40" i="3"/>
  <c r="N40" i="3"/>
  <c r="M40" i="3"/>
  <c r="L40" i="3"/>
  <c r="K40" i="3"/>
  <c r="J40" i="3"/>
  <c r="I40" i="3"/>
  <c r="H40" i="3"/>
  <c r="N42" i="21"/>
  <c r="L42" i="21"/>
  <c r="J42" i="21"/>
  <c r="I42" i="21"/>
  <c r="H42" i="21"/>
  <c r="G42" i="21"/>
  <c r="F42" i="21"/>
  <c r="E42" i="21"/>
  <c r="D42" i="21"/>
  <c r="C42" i="21"/>
  <c r="B42" i="21"/>
  <c r="E13" i="11" l="1"/>
  <c r="C9" i="7"/>
  <c r="C12" i="7" s="1"/>
  <c r="C10" i="7"/>
  <c r="E11" i="7"/>
  <c r="E9" i="7"/>
  <c r="D13" i="11"/>
  <c r="E8" i="7"/>
  <c r="E12" i="7" l="1"/>
</calcChain>
</file>

<file path=xl/sharedStrings.xml><?xml version="1.0" encoding="utf-8"?>
<sst xmlns="http://schemas.openxmlformats.org/spreadsheetml/2006/main" count="1543" uniqueCount="544">
  <si>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</si>
  <si>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</si>
  <si>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</si>
  <si>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</si>
  <si>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</si>
  <si>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</si>
  <si>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</si>
  <si>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</si>
  <si>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</si>
  <si>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</si>
  <si>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</si>
  <si>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</si>
  <si>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</si>
  <si>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</si>
  <si>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</si>
  <si>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</si>
  <si>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</si>
  <si>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</si>
  <si>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</si>
  <si>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</si>
  <si>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</si>
  <si>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</si>
  <si>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</si>
  <si>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</si>
  <si>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</si>
  <si>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</si>
  <si>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</si>
  <si>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</si>
  <si>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</si>
  <si>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</si>
  <si>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</si>
  <si>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</si>
  <si>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</si>
  <si>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</si>
  <si>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</si>
  <si>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</si>
  <si>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</si>
  <si>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</si>
  <si>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</si>
  <si>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</si>
  <si>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</si>
  <si>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</si>
  <si>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نرخ سود علی الحساب</t>
  </si>
  <si>
    <t>افزایش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</si>
  <si>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</si>
  <si>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</si>
  <si>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</si>
  <si>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</si>
  <si>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</si>
  <si>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</si>
  <si>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</si>
  <si>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</si>
  <si>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</si>
  <si>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</si>
  <si>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</si>
  <si>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</si>
  <si>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</si>
  <si>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</si>
  <si>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</si>
  <si>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</si>
  <si>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</si>
  <si>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</si>
  <si>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</si>
  <si>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</si>
  <si>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</si>
  <si>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</si>
  <si>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</si>
  <si>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</si>
  <si>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</si>
  <si>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</si>
  <si>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</si>
  <si>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</si>
  <si>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</si>
  <si>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</si>
  <si>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تعداد اوراق</t>
  </si>
  <si>
    <t>اطلاعات آماری مرتبط با موقعیت های اخذ شده در اوراق اختیار معامله توسط صندوق سرمایه گذاری:</t>
  </si>
  <si>
    <t>نوع موقعیت</t>
  </si>
  <si>
    <t>نوع اختیار</t>
  </si>
  <si>
    <t>استراتژی ماخوذه</t>
  </si>
  <si>
    <t>اطلاعات آماری مرتبط با قراردادهای آتی توسط صندوق سرمایه گذاری: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</si>
  <si>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</si>
  <si>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</si>
  <si>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</si>
  <si>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</si>
  <si>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</si>
  <si>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</si>
  <si>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</si>
  <si>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</si>
  <si>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</si>
  <si>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نام صندوق</t>
  </si>
  <si>
    <t>تاریخ تقسیم سود</t>
  </si>
  <si>
    <t>سود متعلق به هر واحد</t>
  </si>
  <si>
    <t>خرید/صدور طی دوره</t>
  </si>
  <si>
    <t>فروش /ابطال طی دوره</t>
  </si>
  <si>
    <t>تعداد واحد صندوق در زمان تقسیم سود</t>
  </si>
  <si>
    <t>خالص درآمد سود صندوق</t>
  </si>
  <si>
    <t>قیمت ابطال/ بازار هر واحد</t>
  </si>
  <si>
    <t>سود اوراق بهادار با درآمد ثابت</t>
  </si>
  <si>
    <t>سود سپرده بانکی</t>
  </si>
  <si>
    <t xml:space="preserve">افزایش سرمایه </t>
  </si>
  <si>
    <t>‫صورت وضعیت پورتفوی</t>
  </si>
  <si>
    <t>طی دوره</t>
  </si>
  <si>
    <t>درآمد بازارگرداني</t>
  </si>
  <si>
    <t>6-2</t>
  </si>
  <si>
    <t>درآمد حاصل از سرمایه گذاری در اوراق مشتقه</t>
  </si>
  <si>
    <t>7-2</t>
  </si>
  <si>
    <t xml:space="preserve">طی دوره </t>
  </si>
  <si>
    <t xml:space="preserve">درآمد بازارگردان </t>
  </si>
  <si>
    <t xml:space="preserve">نام سهام </t>
  </si>
  <si>
    <t>اوراق مشتقه</t>
  </si>
  <si>
    <t>کاهش</t>
  </si>
  <si>
    <t>درآمد سرمایه گذاری در اوراق مشتقه</t>
  </si>
  <si>
    <t>درآمد تعهد پذیره نویسی</t>
  </si>
  <si>
    <t>5-1- سرمایه‌گذاری در  سپرده‌ بانکی</t>
  </si>
  <si>
    <t>درآمد حاصل از سرمایه گذاری در گواهی سپرده کالایی</t>
  </si>
  <si>
    <t>5-2-درآمد حاصل از سرمایه­گذاری در سپرده بانکی و گواهی سپرده:</t>
  </si>
  <si>
    <t>6-2-درآمد حاصل از بازارگردانی:</t>
  </si>
  <si>
    <t>7-2-درآمد حاصل از سرمایه­گذاری در اوراق مشتقه:</t>
  </si>
  <si>
    <t>4-2-درآمد حاصل از سرمایه­گذاری در گواهی سپرده کالایی</t>
  </si>
  <si>
    <t>اختصاصی بازارگردانی امید لوتوس پارسیان</t>
  </si>
  <si>
    <t>اختصاصی بازارگردانی امید لوتوس پارسیان</t>
  </si>
  <si>
    <t>برای ماه منتهی به 1405/04/31</t>
  </si>
  <si>
    <t>1405/04/31</t>
  </si>
  <si>
    <t>صندوق س اعتماد هامرز-ثابت</t>
  </si>
  <si>
    <t>صندوق س نوع دوم افق آتي-ثابت</t>
  </si>
  <si>
    <t>صندوق امين يكم</t>
  </si>
  <si>
    <t>پارسيان</t>
  </si>
  <si>
    <t>اقتصاد نوين</t>
  </si>
  <si>
    <t>ملت</t>
  </si>
  <si>
    <t>پاسارگاد</t>
  </si>
  <si>
    <t>بانك پارسيان</t>
  </si>
  <si>
    <t>ثروت آفرين پارسيان</t>
  </si>
  <si>
    <t>سايپا آذين</t>
  </si>
  <si>
    <t>تامين سرمايه لوتوس پارسيان</t>
  </si>
  <si>
    <t>بيمه اتكايي آواي پارس70% تاديه</t>
  </si>
  <si>
    <t>صندوق س. ثروت آفرين پارسيان-س</t>
  </si>
  <si>
    <t>كمك فنر ايندامين</t>
  </si>
  <si>
    <t>صندوق س.اعتماد داريك-د</t>
  </si>
  <si>
    <t>سرمايه گذاري سايپا</t>
  </si>
  <si>
    <t>سايپا</t>
  </si>
  <si>
    <t>صندوق س.اعتماد آفرين پارسيان-د</t>
  </si>
  <si>
    <t>بورس اوراق بهادار تهران</t>
  </si>
  <si>
    <t>صندوق س. كالاي پارسيان</t>
  </si>
  <si>
    <t>صندوق س. نشان هامرز-د</t>
  </si>
  <si>
    <t>رايان سايپا</t>
  </si>
  <si>
    <t>صندوق انديشه ورزان صباتامين -د</t>
  </si>
  <si>
    <t>ايران خودرو ديزل</t>
  </si>
  <si>
    <t>ملي مس</t>
  </si>
  <si>
    <t>ليزينگ ايرانيان</t>
  </si>
  <si>
    <t>آکورد-مشارکت ETF</t>
  </si>
  <si>
    <t>صندوق س. ارزش پاداش-د</t>
  </si>
  <si>
    <t>ايران خودرو</t>
  </si>
  <si>
    <t>ماليبل</t>
  </si>
  <si>
    <t>صندوق س ياقوت آگاه-ثابت</t>
  </si>
  <si>
    <t>صندوق س.درآمدثابت شميم تابان-د</t>
  </si>
  <si>
    <t>سايپاشيشه</t>
  </si>
  <si>
    <t>صندوق س. نوع دوم نو ويرا -د</t>
  </si>
  <si>
    <t>فنرسازي زر</t>
  </si>
  <si>
    <t>صندوق س.درآمد ثابت پاسارگاد-د</t>
  </si>
  <si>
    <t>ليزينگ غدير</t>
  </si>
  <si>
    <t>صندوق س.مشترك گنجينه مهر-د</t>
  </si>
  <si>
    <t>اشتاد ايران</t>
  </si>
  <si>
    <t>صندوق س.درآمد ثابت كارآمد-د</t>
  </si>
  <si>
    <t>ليزينگ پارسيان</t>
  </si>
  <si>
    <t>صندوق س. درين بها بازار-د</t>
  </si>
  <si>
    <t>شيميايي رنگين</t>
  </si>
  <si>
    <t>صندوق س زمرد كوروش-ثابت</t>
  </si>
  <si>
    <t>بيمه پارسيان</t>
  </si>
  <si>
    <t>صندوق س. ثبات ويستا -د</t>
  </si>
  <si>
    <t>زامياد</t>
  </si>
  <si>
    <t>ص.س.درآمد ثابت اطمينان هيوا-د</t>
  </si>
  <si>
    <t>گسترش خودرو</t>
  </si>
  <si>
    <t>صندوق س.رشد پايدار-د</t>
  </si>
  <si>
    <t>تجارت الكترونيك پارسيان</t>
  </si>
  <si>
    <t>ص.س. درآمد ثابت پايش-د</t>
  </si>
  <si>
    <t>پارس خودرو</t>
  </si>
  <si>
    <t>صندوق س. آوند مفيد-د</t>
  </si>
  <si>
    <t>رادياتور</t>
  </si>
  <si>
    <t>صندوق س.كالاي پارسيان1</t>
  </si>
  <si>
    <t>مخابرات</t>
  </si>
  <si>
    <t>ص.س.درآمد ثابت كيميا-د</t>
  </si>
  <si>
    <t>سرمايه گذاري رنا</t>
  </si>
  <si>
    <t>پلاسكوكار</t>
  </si>
  <si>
    <t>صندوق س توسعه فولاد- ثابت</t>
  </si>
  <si>
    <t>تجارت الكترونيك پارسيان كيش</t>
  </si>
  <si>
    <t>صندوق سرمايه گذاري آرامش-ثابت</t>
  </si>
  <si>
    <t>محورسازان</t>
  </si>
  <si>
    <t>ص.س.درآمد ثابت اكسيژن-د</t>
  </si>
  <si>
    <t>نيرو محركه</t>
  </si>
  <si>
    <t>صندوق س.سپهرسودمند سينا-د</t>
  </si>
  <si>
    <t>چرخشگر</t>
  </si>
  <si>
    <t>الكتريك خودرو</t>
  </si>
  <si>
    <t>بورس كالاي ايران</t>
  </si>
  <si>
    <t>سرمايه گذاري سليم</t>
  </si>
  <si>
    <t>قطعات اتومبيل</t>
  </si>
  <si>
    <t>رايان هم افزا</t>
  </si>
  <si>
    <t>فولاد خوزستان</t>
  </si>
  <si>
    <t>1405/03/31</t>
  </si>
  <si>
    <t>گواهی سپرده پیوسته شمش نقره 999.9</t>
  </si>
  <si>
    <t>گواهی سپرده پیوسته شمش طلای +995</t>
  </si>
  <si>
    <t>قرارداد اختيار معامله خريد واحدهاي سرمايه گذاري صندوق طلاي لوتوس سررسيد تير ماه 1405 با قيمت اعمال 1،300،000 ريال</t>
  </si>
  <si>
    <t>قرارداد اختيار معامله خريد واحدهاي سرمايه گذاري صندوق طلاي لوتوس سررسيد تير ماه 1405 با قيمت اعمال 1،500،000 ريال</t>
  </si>
  <si>
    <t>قرارداد اختيار معامله خريد واحدهاي سرمايه گذاري صندوق طلاي لوتوس سررسيد تير ماه 1405 با قيمت اعمال 1،100،000 ريال</t>
  </si>
  <si>
    <t>قرارداد اختيار معامله خريد واحدهاي سرمايه گذاري صندوق طلاي لوتوس سررسيد تير ماه 1405 با قيمت اعمال 700،000 ريال</t>
  </si>
  <si>
    <t>قرارداد اختيار معامله خريد واحدهاي سرمايه گذاري صندوق طلاي لوتوس سررسيد تير ماه 1405 با قيمت اعمال 1،900،000 ريال</t>
  </si>
  <si>
    <t>قرارداد اختيار معامله خريد واحدهاي سرمايه گذاري صندوق طلاي لوتوس سررسيد تير ماه 1405 با قيمت اعمال 1،700،000 ريال</t>
  </si>
  <si>
    <t>قرارداد اختيار معامله خريد واحدهاي سرمايه گذاري صندوق طلاي لوتوس سررسيد مهر ماه 1405 با قيمت اعمال 1,200,000 ريال</t>
  </si>
  <si>
    <t>قرارداد اختيار معامله خريد واحدهاي سرمايه گذاري صندوق طلاي لوتوس سررسيد مهر ماه 1405 با قيمت اعمال 1,800,000 ريال</t>
  </si>
  <si>
    <t>قرارداد اختيار معامله خريد واحدهاي سرمايه گذاري صندوق طلاي لوتوس سررسيد مهر ماه 1405 با قيمت اعمال 1,400,000 ريال</t>
  </si>
  <si>
    <t>قرارداد اختيار معامله خريد واحدهاي سرمايه گذاري صندوق طلاي لوتوس سررسيد مهر ماه 1405 با قيمت اعمال 800,000 ريال</t>
  </si>
  <si>
    <t>قرارداد اختيار معامله خريد واحدهاي سرمايه گذاري صندوق طلاي لوتوس سررسيد مهر ماه 1405 با قيمت اعمال 1,600,000 ريال</t>
  </si>
  <si>
    <t>قرارداد اختيار معامله خريد واحدهاي سرمايه گذاري صندوق طلاي لوتوس سررسيد دي ماه 1405 با قيمت اعمال 1,300,000 ريال</t>
  </si>
  <si>
    <t>قرارداد اختيار معامله خريد واحدهاي سرمايه گذاري صندوق طلاي لوتوس سررسيد دي ماه 1405 با قيمت اعمال 1,700,000 ريال</t>
  </si>
  <si>
    <t>قرارداد اختيار معامله خريد واحدهاي سرمايه گذاري صندوق طلاي لوتوس سررسيد دي ماه 1405 با قيمت اعمال 1,900,000 ريال</t>
  </si>
  <si>
    <t>قرارداد اختيار معامله خريد واحدهاي سرمايه گذاري صندوق طلاي لوتوس سررسيد مهر ماه 1405 با قيمت اعمال 2,000,000 ريال</t>
  </si>
  <si>
    <t>قرارداد اختيار معامله خريد واحدهاي سرمايه گذاري صندوق طلاي لوتوس سررسيد مهر ماه 1405 با قيمت اعمال 1,000,000 ريال</t>
  </si>
  <si>
    <t>قرارداد اختيار معامله خريد واحدهاي سرمايه گذاري صندوق طلاي لوتوس سررسيد دي ماه 1405 با قيمت اعمال 1,100,000 ريال</t>
  </si>
  <si>
    <t>قرارداد اختيار معامله خريد واحدهاي سرمايه گذاري صندوق طلاي لوتوس سررسيد تير ماه 1405 با قيمت اعمال 900،000 ريال</t>
  </si>
  <si>
    <t>قرارداد اختيار معامله خريد شمش نقره سررسيد شهريور ماه 1405 با قيمت اعمال 4,500,000 ريال</t>
  </si>
  <si>
    <t>قرارداد اختيار معامله خريد واحدهاي سرمايه گذاري صندوق طلاي لوتوس سررسيد دي ماه 1405 با قيمت اعمال 900,000 ريال</t>
  </si>
  <si>
    <t>قرارداد اختيار معامله خريد شمش نقره سررسيد شهريور ماه 1405 با قيمت اعمال 4,000,000 ريال</t>
  </si>
  <si>
    <t>قرارداد اختيار معامله خريد شمش نقره سررسيد شهريور ماه 1405 با قيمت اعمال 3,500,000 ريال</t>
  </si>
  <si>
    <t>قرارداد اختيار معامله خريد شمش نقره سررسيد آذر ماه 1405 با قيمت اعمال 2,700,000 ريال</t>
  </si>
  <si>
    <t>قرارداد اختيار معامله خريد شمش نقره سررسيد آذر ماه 1405 با قيمت اعمال 3,000,000 ريال</t>
  </si>
  <si>
    <t>قرارداد اختيار معامله خريد شمش نقره سررسيد آذر ماه 1405 با قيمت اعمال 3,300,000 ريال</t>
  </si>
  <si>
    <t>قرارداد اختيار معامله خريد شمش نقره سررسيد آذر ماه 1405 با قيمت اعمال 3,900,000 ريال</t>
  </si>
  <si>
    <t>قرارداد اختيار معامله خريد شمش نقره سررسيد آذر ماه 1405 با قيمت اعمال 3,600,000 ريال</t>
  </si>
  <si>
    <t>قرارداد اختيار معامله خريد واحدهاي سرمايه گذاري صندوق طلاي لوتوس سررسيد دي ماه 1405 با قيمت اعمال 2,100,000 ريال</t>
  </si>
  <si>
    <t>قرارداد اختيار معامله خريد واحدهاي سرمايه گذاري صندوق طلاي لوتوس سررسيد دي ماه 1405 با قيمت اعمال 700,000 ريال</t>
  </si>
  <si>
    <t>قرارداد اختيار معامله خريد واحدهاي سرمايه گذاري صندوق طلاي لوتوس سررسيد دي ماه 1405 با قيمت اعمال 1,500,000 ريال</t>
  </si>
  <si>
    <t>قرارداد آتي گواهي سپرده نقره تحويل شهريور ماه 1404</t>
  </si>
  <si>
    <t>قرارداد اختيار معامله خريد واحدهاي سرمايه گذاري صندوق طلاي لوتوس سررسيد مهر ماه 1404 با قيمت اعمال 400،000 ريال</t>
  </si>
  <si>
    <t>قرارداد اختيار معامله خريد واحدهاي سرمايه گذاري صندوق طلاي لوتوس سررسيد مهر ماه 1404 با قيمت اعمال 440،000 ريال</t>
  </si>
  <si>
    <t>قرارداد اختيار معامله خريد واحدهاي سرمايه گذاري صندوق طلاي لوتوس سررسيد مهر ماه 1404 با قيمت اعمال 350،000 ريال</t>
  </si>
  <si>
    <t>قرارداد اختيار معامله خريد واحدهاي سرمايه گذاري صندوق طلاي لوتوس سررسيد مهر ماه 1404 با قيمت اعمال 420،000 ريال</t>
  </si>
  <si>
    <t>قرارداد اختيار معامله خريد واحدهاي سرمايه گذاري صندوق طلاي لوتوس سررسيد مهر ماه 1404 با قيمت اعمال 550،000 ريال</t>
  </si>
  <si>
    <t>قرارداد اختيار معامله خريد واحدهاي سرمايه گذاري صندوق طلاي لوتوس سررسيد مهر ماه 1404 با قيمت اعمال 490،000 ريال</t>
  </si>
  <si>
    <t>قرارداد اختيار معامله خريد واحدهاي سرمايه گذاري صندوق طلاي لوتوس سررسيد مهر ماه 1404 با قيمت اعمال 520،000 ريال</t>
  </si>
  <si>
    <t>قرارداد اختيار معامله فروش واحدهاي سرمايه گذاري صندوق طلاي لوتوس سررسيد مهر ماه 1404 با قيمت اعمال 520،000 ريال</t>
  </si>
  <si>
    <t>قرارداد اختيار معامله خريد واحدهاي سرمايه گذاري صندوق طلاي لوتوس سررسيد مهر ماه 1404 با قيمت اعمال 460،000 ريال</t>
  </si>
  <si>
    <t>قرارداد اختيار معامله خريد واحدهاي سرمايه گذاري صندوق طلاي لوتوس سررسيد مهر ماه 1404 با قيمت اعمال 580،000 ريال</t>
  </si>
  <si>
    <t>قرارداد آتي شمش طلاي خام 995 تحويل آبان ماه 1404</t>
  </si>
  <si>
    <t>قرارداد اختيار معامله خريد واحدهاي سرمايه گذاري صندوق طلاي لوتوس سررسيد مهر ماه 1404 با قيمت اعمال 660،000 ريال</t>
  </si>
  <si>
    <t>قرارداد آتي گواهي سپرده نقره تحويل آذر ماه 1404</t>
  </si>
  <si>
    <t>قرارداد اختيار معامله خريد واحدهاي سرمايه گذاري صندوق طلاي لوتوس سررسيد مهر ماه 1404 با قيمت اعمال 620،000 ريال</t>
  </si>
  <si>
    <t>قرارداد آتي شمش طلاي خام 995 تحويل بهمن ماه 1404</t>
  </si>
  <si>
    <t>قرارداد آتي صندوق طلاي لوتوس تحويل دي ماه 1404</t>
  </si>
  <si>
    <t>قرارداد آتي گواهي سپرده نقره تحويل اسفند ماه 1404</t>
  </si>
  <si>
    <t>قرارداد اختيار معامله خريد واحدهاي سرمايه گذاري صندوق طلاي لوتوس سررسيد دي ماه 1404 با قيمت اعمال 450،000 ريال</t>
  </si>
  <si>
    <t>قرارداد اختيار معامله خريد واحدهاي سرمايه گذاري صندوق طلاي لوتوس سررسيد دي ماه 1404 با قيمت اعمال 500،000 ريال</t>
  </si>
  <si>
    <t>قرارداد اختيار معامله خريد واحدهاي سرمايه گذاري صندوق طلاي لوتوس سررسيد دي ماه 1404 با قيمت اعمال 550،000 ريال</t>
  </si>
  <si>
    <t>قرارداد اختيار معامله خريد واحدهاي سرمايه گذاري صندوق طلاي لوتوس سررسيد دي ماه 1404 با قيمت اعمال 600،000 ريال</t>
  </si>
  <si>
    <t>قرارداد آتي شمش طلاي خام 995 تحويل ارديبهشت ماه 1405</t>
  </si>
  <si>
    <t>قرارداد آتي گواهي سپرده نقره تحويل خرداد ماه 1405</t>
  </si>
  <si>
    <t>قرارداد اختيار معامله خريد واحدهاي سرمايه گذاري صندوق طلاي لوتوس سررسيد فروردين ماه 1405 با قيمت اعمال 1،000،000 ريال</t>
  </si>
  <si>
    <t>قرارداد اختيار معامله خريد واحدهاي سرمايه گذاري صندوق طلاي لوتوس سررسيد فروردين ماه 1405 با قيمت اعمال 900،000 ريال</t>
  </si>
  <si>
    <t>قرارداد اختيار معامله خريد واحدهاي سرمايه گذاري صندوق طلاي لوتوس سررسيد فروردين ماه 1405 با قيمت اعمال 800،000 ريال</t>
  </si>
  <si>
    <t>قرارداد اختيار معامله خريد واحدهاي سرمايه گذاري صندوق طلاي لوتوس سررسيد دي ماه 1404 با قيمت اعمال 800،000 ريال</t>
  </si>
  <si>
    <t>قرارداد آتي شمش طلاي خام 995 تحويل مرداد ماه 1405</t>
  </si>
  <si>
    <t>قرارداد آتي گواهي سپرده نقره تحويل شهريور ماه 1405</t>
  </si>
  <si>
    <t>قرارداد اختيار معامله خريد واحدهاي سرمايه گذاري صندوق طلاي لوتوس سررسيد دي ماه 1404 با قيمت اعمال 1،000،000 ريال</t>
  </si>
  <si>
    <t>قرارداد اختيار معامله خريد واحدهاي سرمايه گذاري صندوق طلاي لوتوس سررسيد دي ماه 1404 با قيمت اعمال 650،000 ريال</t>
  </si>
  <si>
    <t>قرارداد اختيار معامله خريد واحدهاي سرمايه گذاري صندوق طلاي لوتوس سررسيد فروردين ماه 1405 با قيمت اعمال 1،100،000 ريال</t>
  </si>
  <si>
    <t>قرارداد اختيار معامله خريد واحدهاي سرمايه گذاري صندوق طلاي لوتوس سررسيد فروردين ماه 1405 با قيمت اعمال 1،200،000 ريال</t>
  </si>
  <si>
    <t>قرارداد آتي گواهي سپرده نقره تحويل آذر ماه 1405</t>
  </si>
  <si>
    <t>قرارداد اختيار معامله خريد واحدهاي سرمايه گذاري صندوق طلاي لوتوس سررسيد دي ماه 1404 با قيمت اعمال 900،000 ريال</t>
  </si>
  <si>
    <t>قرارداد اختيار معامله خريد واحدهاي سرمايه گذاري صندوق طلاي لوتوس سررسيد دي ماه 1404 با قيمت اعمال 700،000 ريال</t>
  </si>
  <si>
    <t>قرارداد آتي صندوق طلاي لوتوس تحويل مهر ماه 1405</t>
  </si>
  <si>
    <t>قرارداد آتي گواهي سپرده نقره تحويل اسفند ماه 1405</t>
  </si>
  <si>
    <t>قرارداد اختيار معامله خريد واحدهاي سرمايه گذاري صندوق طلاي لوتوس سررسيد فروردين ماه 1405 با قيمت اعمال 1،300،000 ريال</t>
  </si>
  <si>
    <t>قرارداد اختيار معامله خريد واحدهاي سرمايه گذاري صندوق طلاي لوتوس سررسيد فروردين ماه 1405 با قيمت اعمال 1،400،000 ريال</t>
  </si>
  <si>
    <t>قرارداد اختيار معامله خريد واحدهاي سرمايه گذاري صندوق طلاي لوتوس سررسيد فروردين ماه 1405 با قيمت اعمال 1،500،000 ريال</t>
  </si>
  <si>
    <t>قرارداد اختيار معامله خريد واحدهاي سرمايه گذاري صندوق طلاي لوتوس سررسيد فروردين ماه 1405 با قيمت اعمال 700،000 ريال</t>
  </si>
  <si>
    <t>قرارداد آتي شمش طلاي خام 995 تحويل آبان ماه 1405</t>
  </si>
  <si>
    <t>قرارداد اختيار معامله خريد شمش نقره سررسيد خرداد ماه 1405 با قيمت اعمال 3,000,000 ريال</t>
  </si>
  <si>
    <t>مرابحه سوليكو كاله لوتوس051117</t>
  </si>
  <si>
    <t>مرابحه عام دولت252-ش.خ070905</t>
  </si>
  <si>
    <t>مرابحه عام دولت279-ش.خ080218</t>
  </si>
  <si>
    <t>صكوك اجاره كگل0509-بدون ضامن</t>
  </si>
  <si>
    <t>صكوك اجاره فارس730-بدون ضامن</t>
  </si>
  <si>
    <t>صكوك اجاره ملي412-6 ماهه18%</t>
  </si>
  <si>
    <t>مرابحه عام دولت259-ش.خ070502</t>
  </si>
  <si>
    <t>مرابحه عام دولت115-ش.خ060630</t>
  </si>
  <si>
    <t>مرابحه مقدم-لوتوس071128</t>
  </si>
  <si>
    <t>صكوك مرابحه بهمن 502-3ماهه18%</t>
  </si>
  <si>
    <t>مرابحه ذوب و نوردكرمان14060814</t>
  </si>
  <si>
    <t>مرابحه عام دولت202-ش.خ060530</t>
  </si>
  <si>
    <t>اجاره تابان فرداكاردان14050803</t>
  </si>
  <si>
    <t>صكوك مرابحه كگل0711-3ماهه23%</t>
  </si>
  <si>
    <t>صكوك اجاره فولاد52-بدون ضامن</t>
  </si>
  <si>
    <t>سلف موازي گازمايع كنگان052</t>
  </si>
  <si>
    <t>صكوك اجاره فارس804-بدون ضامن</t>
  </si>
  <si>
    <t>مرابحه عام دولت228-ش.خ070521</t>
  </si>
  <si>
    <t>مرابحه عام دولت135-ش.خ061229</t>
  </si>
  <si>
    <t>مرابحه پكاشيمي-لوتوس071219</t>
  </si>
  <si>
    <t>صكوك اجاره فارس084-بدون ضامن</t>
  </si>
  <si>
    <t>صكوك مرابحه پتاير073-بدون ضامن</t>
  </si>
  <si>
    <t>صكوك مرابحه فخوز0042</t>
  </si>
  <si>
    <t>مرابحه عام دولت194-ش.خ060504</t>
  </si>
  <si>
    <t>مرابحه عام دولت280-ش.خ080318</t>
  </si>
  <si>
    <t>مرابحه عام دولت263-ش.خ070223</t>
  </si>
  <si>
    <t>مرابحه عام دولت240-ش.خ060929</t>
  </si>
  <si>
    <t>مرابحه عام دولت265-ش.خ070430</t>
  </si>
  <si>
    <t>مرابحه عام دولت239-ش.خ070922</t>
  </si>
  <si>
    <t>مرابحه عام دولت257-ش.خ060825</t>
  </si>
  <si>
    <t>مرابحه عام دولت113-ش.خ060627</t>
  </si>
  <si>
    <t>مرابحه عام دولت162-ش.خ050329</t>
  </si>
  <si>
    <t>سلف پلي اتيلن سبك فيلم</t>
  </si>
  <si>
    <t>مرابحه ايران ريس البرز080608</t>
  </si>
  <si>
    <t>صكوك مرابحه كسرا612-3ماهه23%</t>
  </si>
  <si>
    <t>مرابحه عام دولت140-ش.خ050504</t>
  </si>
  <si>
    <t>اجاره تابان لوتوس14041015</t>
  </si>
  <si>
    <t>صكوك اجاره اخابر611-3ماهه23%</t>
  </si>
  <si>
    <t>اجاره اهداف لوتوس 14070531</t>
  </si>
  <si>
    <t>مرابحه عام دولت238-ش.خ061022</t>
  </si>
  <si>
    <t>بلی</t>
  </si>
  <si>
    <t>فرابورس</t>
  </si>
  <si>
    <t>1404/10/23</t>
  </si>
  <si>
    <t>1407/02/23</t>
  </si>
  <si>
    <t/>
  </si>
  <si>
    <t>1403/11/28</t>
  </si>
  <si>
    <t>1407/11/28</t>
  </si>
  <si>
    <t>بورس</t>
  </si>
  <si>
    <t>1403/03/06</t>
  </si>
  <si>
    <t>1407/03/06</t>
  </si>
  <si>
    <t>1404/05/21</t>
  </si>
  <si>
    <t>1407/05/21</t>
  </si>
  <si>
    <t>1401/11/17</t>
  </si>
  <si>
    <t>1405/11/17</t>
  </si>
  <si>
    <t>1403/11/30</t>
  </si>
  <si>
    <t>1406/05/30</t>
  </si>
  <si>
    <t>1404/10/30</t>
  </si>
  <si>
    <t>1407/04/30</t>
  </si>
  <si>
    <t>1404/06/08</t>
  </si>
  <si>
    <t>1408/06/08</t>
  </si>
  <si>
    <t>1401/08/03</t>
  </si>
  <si>
    <t>1405/08/03</t>
  </si>
  <si>
    <t>1404/09/05</t>
  </si>
  <si>
    <t>1407/09/05</t>
  </si>
  <si>
    <t>1402/07/04</t>
  </si>
  <si>
    <t>1405/05/04</t>
  </si>
  <si>
    <t>1404/10/02</t>
  </si>
  <si>
    <t>1407/05/02</t>
  </si>
  <si>
    <t>1401/08/14</t>
  </si>
  <si>
    <t>1406/08/14</t>
  </si>
  <si>
    <t>1404/04/30</t>
  </si>
  <si>
    <t>1408/04/30</t>
  </si>
  <si>
    <t>1402/06/29</t>
  </si>
  <si>
    <t>1406/12/29</t>
  </si>
  <si>
    <t>1403/03/07</t>
  </si>
  <si>
    <t>1407/03/07</t>
  </si>
  <si>
    <t>1401/12/24</t>
  </si>
  <si>
    <t>1405/12/24</t>
  </si>
  <si>
    <t>1403/05/31</t>
  </si>
  <si>
    <t>1407/05/31</t>
  </si>
  <si>
    <t>1404/07/22</t>
  </si>
  <si>
    <t>1406/10/22</t>
  </si>
  <si>
    <t>1404/09/25</t>
  </si>
  <si>
    <t>1406/08/25</t>
  </si>
  <si>
    <t>1401/06/30</t>
  </si>
  <si>
    <t>1406/06/30</t>
  </si>
  <si>
    <t>1403/11/20</t>
  </si>
  <si>
    <t>1407/11/20</t>
  </si>
  <si>
    <t>1404/07/29</t>
  </si>
  <si>
    <t>1406/09/29</t>
  </si>
  <si>
    <t>1403/10/04</t>
  </si>
  <si>
    <t>1406/05/04</t>
  </si>
  <si>
    <t>1402/12/19</t>
  </si>
  <si>
    <t>1406/12/19</t>
  </si>
  <si>
    <t>1401/06/27</t>
  </si>
  <si>
    <t>1406/06/27</t>
  </si>
  <si>
    <t>1407/09/22</t>
  </si>
  <si>
    <t>1404/12/18</t>
  </si>
  <si>
    <t>1408/02/18</t>
  </si>
  <si>
    <t>1402/11/14</t>
  </si>
  <si>
    <t>1406/11/14</t>
  </si>
  <si>
    <t>1403/12/19</t>
  </si>
  <si>
    <t>1407/12/19</t>
  </si>
  <si>
    <t>1405/05/31</t>
  </si>
  <si>
    <t>1405/05/03</t>
  </si>
  <si>
    <t>1405/05/14</t>
  </si>
  <si>
    <t>1405/07/30</t>
  </si>
  <si>
    <t>1405/06/07</t>
  </si>
  <si>
    <t>1405/06/24</t>
  </si>
  <si>
    <t>1405/06/19</t>
  </si>
  <si>
    <t>1405/05/20</t>
  </si>
  <si>
    <t>1405/06/06</t>
  </si>
  <si>
    <t>1405/06/08</t>
  </si>
  <si>
    <t>1405/05/17</t>
  </si>
  <si>
    <t>1405/06/27</t>
  </si>
  <si>
    <t>1405/06/30</t>
  </si>
  <si>
    <t>1405/06/29</t>
  </si>
  <si>
    <t>1405/10/04</t>
  </si>
  <si>
    <t>1405/05/30</t>
  </si>
  <si>
    <t>1405/05/21</t>
  </si>
  <si>
    <t>1405/07/22</t>
  </si>
  <si>
    <t>1405/07/29</t>
  </si>
  <si>
    <t>1405/09/05</t>
  </si>
  <si>
    <t>1405/09/25</t>
  </si>
  <si>
    <t>1405/10/02</t>
  </si>
  <si>
    <t>1405/10/23</t>
  </si>
  <si>
    <t>1405/10/30</t>
  </si>
  <si>
    <t>1405/05/28</t>
  </si>
  <si>
    <t>-</t>
  </si>
  <si>
    <t>1404/10/15</t>
  </si>
  <si>
    <t>1405/06/02</t>
  </si>
  <si>
    <t>1405/09/02</t>
  </si>
  <si>
    <t>1404/12/23</t>
  </si>
  <si>
    <t>1405/02/17</t>
  </si>
  <si>
    <t>1404/12/08</t>
  </si>
  <si>
    <t>1405/03/29</t>
  </si>
  <si>
    <t>1405/06/18</t>
  </si>
  <si>
    <t>1408/03/18</t>
  </si>
  <si>
    <t>ارزش دفتری برابر است با میانگین موزون خالص ارزش فروش هر سهم/ورقه در ابتدای دوره با خرید طی دوره ضربدر تعداد در پایان دوره</t>
  </si>
  <si>
    <t>بيمه اتكايي آواي پارس</t>
  </si>
  <si>
    <t>تجارت الکترونیک پارسیان</t>
  </si>
  <si>
    <t>صنايع توليدي اشتاد ايران‌</t>
  </si>
  <si>
    <t xml:space="preserve">قرارداد آتی شمش طلای خام 995 تحویل آبان ماه 1404                                                    </t>
  </si>
  <si>
    <t xml:space="preserve">قرارداد آتی شمش طلای خام 995 تحویل آبان ماه 1405                                                    </t>
  </si>
  <si>
    <t xml:space="preserve">قرارداد آتی شمش طلای خام 995 تحویل اردیبهشت ماه 1405                                                </t>
  </si>
  <si>
    <t xml:space="preserve">قرارداد آتی شمش طلای خام 995 تحویل بهمن ماه 1404                                                    </t>
  </si>
  <si>
    <t xml:space="preserve">قرارداد آتی شمش طلای خام 995 تحویل مرداد ماه 1405                                                   </t>
  </si>
  <si>
    <t xml:space="preserve">قرارداد آتی صندوق طلای لوتوس تحویل دی ماه 1404                                                      </t>
  </si>
  <si>
    <t xml:space="preserve">قرارداد آتی صندوق طلای لوتوس تحویل مهر ماه 1405                                                     </t>
  </si>
  <si>
    <t xml:space="preserve">قرارداد آتی گواهی سپرده نقره تحویل آذر ماه 1404                                                     </t>
  </si>
  <si>
    <t xml:space="preserve">قرارداد آتی گواهی سپرده نقره تحویل آذر ماه 1405                                                     </t>
  </si>
  <si>
    <t xml:space="preserve">قرارداد آتی گواهی سپرده نقره تحویل اسفند ماه 1404                                                   </t>
  </si>
  <si>
    <t xml:space="preserve">قرارداد آتی گواهی سپرده نقره تحویل اسفند ماه 1405                                                   </t>
  </si>
  <si>
    <t xml:space="preserve">قرارداد آتی گواهی سپرده نقره تحویل خرداد ماه 1405                                                   </t>
  </si>
  <si>
    <t xml:space="preserve">قرارداد آتی گواهی سپرده نقره تحویل شهریور ماه 1404                                                  </t>
  </si>
  <si>
    <t xml:space="preserve">قرارداد آتی گواهی سپرده نقره تحویل شهریور ماه 1405                                                  </t>
  </si>
  <si>
    <t xml:space="preserve">قرارداد اختیار معامله خرید شمش نقره سررسید آذر ماه 1405 با قیمت اعمال 2,700,000 ریال                                                                  </t>
  </si>
  <si>
    <t xml:space="preserve">قرارداد اختیار معامله خرید شمش نقره سررسید آذر ماه 1405 با قیمت اعمال 3,000,000 ریال                                                                  </t>
  </si>
  <si>
    <t xml:space="preserve">قرارداد اختیار معامله خرید شمش نقره سررسید آذر ماه 1405 با قیمت اعمال 3,300,000 ریال                                                                  </t>
  </si>
  <si>
    <t xml:space="preserve">قرارداد اختیار معامله خرید شمش نقره سررسید آذر ماه 1405 با قیمت اعمال 3,600,000 ریال                                                                  </t>
  </si>
  <si>
    <t xml:space="preserve">قرارداد اختیار معامله خرید شمش نقره سررسید آذر ماه 1405 با قیمت اعمال 3,900,000 ریال                                                                  </t>
  </si>
  <si>
    <t xml:space="preserve">قرارداد اختیار معامله خرید شمش نقره سررسید شهریور ماه 1405 با قیمت اعمال 3,500,000 ریال                                                               </t>
  </si>
  <si>
    <t xml:space="preserve">قرارداد اختیار معامله خرید شمش نقره سررسید شهریور ماه 1405 با قیمت اعمال 4,000,000 ریال                                                               </t>
  </si>
  <si>
    <t xml:space="preserve">قرارداد اختیار معامله خرید شمش نقره سررسید شهریور ماه 1405 با قیمت اعمال 4,500,000 ریال                                                               </t>
  </si>
  <si>
    <t xml:space="preserve">قرارداد اختیار معامله خرید واحدهای سرمایه گذاری صندوق طلای لوتوس سررسید تیر ماه 1405 با قیمت اعمال 1،100،000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</si>
  <si>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1،300،000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</si>
  <si>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1،500،000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</si>
  <si>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1،700،000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</si>
  <si>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1،900،000 ریال                                     </t>
  </si>
  <si>
    <t xml:space="preserve">قرارداد اختیار معامله خرید واحدهای سرمایه گذاری صندوق طلای لوتوس سررسید تیر ماه 1405 با قیمت اعمال 700،000 ریال                                       </t>
  </si>
  <si>
    <t xml:space="preserve">قرارداد اختیار معامله خرید واحدهای سرمایه گذاری صندوق طلای لوتوس سررسید تیر ماه 1405 با قیمت اعمال 900،000 ریال                                       </t>
  </si>
  <si>
    <t xml:space="preserve">قرارداد اختیار معامله خرید واحدهای سرمایه گذاری صندوق طلای پارسیان سررسید دی ماه 1405 با قیمت اعمال 1,100,000 ریال                                    </t>
  </si>
  <si>
    <t xml:space="preserve">قرارداد اختیار معامله خرید واحدهای سرمایه گذاری صندوق طلای پارسیان سررسید دی ماه 1405 با قیمت اعمال 1,300,000 ریال                                    </t>
  </si>
  <si>
    <t xml:space="preserve">قرارداد اختیار معامله خرید واحدهای سرمایه گذاری صندوق طلای پارسیان سررسید دی ماه 1405 با قیمت اعمال 1,500,000 ریال                                    </t>
  </si>
  <si>
    <t xml:space="preserve">قرارداد اختیار معامله خرید واحدهای سرمایه گذاری صندوق طلای پارسیان سررسید دی ماه 1405 با قیمت اعمال 1,700,000 ریال                                    </t>
  </si>
  <si>
    <t xml:space="preserve">قرارداد اختیار معامله خرید واحدهای سرمایه گذاری صندوق طلای پارسیان سررسید دی ماه 1405 با قیمت اعمال 1,900,000 ریال                                    </t>
  </si>
  <si>
    <t xml:space="preserve">قرارداد اختیار معامله خرید واحدهای سرمایه گذاری صندوق طلای پارسیان سررسید دی ماه 1405 با قیمت اعمال 2,100,000 ریال                                    </t>
  </si>
  <si>
    <t xml:space="preserve">قرارداد اختیار معامله خرید واحدهای سرمایه گذاری صندوق طلای پارسیان سررسید دی ماه 1405 با قیمت اعمال 700,000 ریال                                      </t>
  </si>
  <si>
    <t xml:space="preserve">قرارداد اختیار معامله خرید واحدهای سرمایه گذاری صندوق طلای پارسیان سررسید دی ماه 1405 با قیمت اعمال 900,000 ریال                                      </t>
  </si>
  <si>
    <t xml:space="preserve">قرارداد اختیار معامله خرید واحدهای سرمایه گذاری صندوق طلای پارسیان سررسید مهر ماه 1405 با قیمت اعمال 1,000,000 ریال                                   </t>
  </si>
  <si>
    <t xml:space="preserve">قرارداد اختیار معامله خرید واحدهای سرمایه گذاری صندوق طلای پارسیان سررسید مهر ماه 1405 با قیمت اعمال 1,200,000 ریال                                   </t>
  </si>
  <si>
    <t xml:space="preserve">قرارداد اختیار معامله خرید واحدهای سرمایه گذاری صندوق طلای پارسیان سررسید مهر ماه 1405 با قیمت اعمال 1,400,000 ریال                                   </t>
  </si>
  <si>
    <t xml:space="preserve">قرارداد اختیار معامله خرید واحدهای سرمایه گذاری صندوق طلای پارسیان سررسید مهر ماه 1405 با قیمت اعمال 1,600,000 ریال                                   </t>
  </si>
  <si>
    <t xml:space="preserve">قرارداد اختیار معامله خرید واحدهای سرمایه گذاری صندوق طلای پارسیان سررسید مهر ماه 1405 با قیمت اعمال 1,800,000 ریال                                   </t>
  </si>
  <si>
    <t xml:space="preserve">قرارداد اختیار معامله خرید واحدهای سرمایه گذاری صندوق طلای پارسیان سررسید مهر ماه 1405 با قیمت اعمال 2,000,000 ریال                                   </t>
  </si>
  <si>
    <t xml:space="preserve">قرارداد اختیار معامله خرید واحدهای سرمایه گذاری صندوق طلای پارسیان سررسید مهر ماه 1405 با قیمت اعمال 800,000 ریال                                     </t>
  </si>
  <si>
    <t>گسترش خودرو (تقدم)</t>
  </si>
  <si>
    <t xml:space="preserve">گواهی سپرده پیوسته شمش طلای +995                                                                                                                      </t>
  </si>
  <si>
    <t xml:space="preserve">گواهی سپرده پیوسته شمش نقره 999.9                                                                                                                     </t>
  </si>
  <si>
    <t>1405/04/27</t>
  </si>
  <si>
    <t>1405/01/31</t>
  </si>
  <si>
    <t>1405/03/05</t>
  </si>
  <si>
    <t>1405/01/30</t>
  </si>
  <si>
    <t>1405/01/26</t>
  </si>
  <si>
    <t>1405/04/22</t>
  </si>
  <si>
    <t>1405/04/24</t>
  </si>
  <si>
    <t>1404/06/22</t>
  </si>
  <si>
    <t>1405/04/20</t>
  </si>
  <si>
    <t>1404/10/28</t>
  </si>
  <si>
    <t>1405/04/29</t>
  </si>
  <si>
    <t>1405/04/30</t>
  </si>
  <si>
    <t>1405/04/23</t>
  </si>
  <si>
    <t>1405/03/27</t>
  </si>
  <si>
    <t>1405/01/29</t>
  </si>
  <si>
    <t>قرارداد اختیار معامله خرید واحدهای سرمایه گذاری صندوق طلای لوتوس سررسید دی ماه 1404 با قیمت اعمال 600،000 ریال</t>
  </si>
  <si>
    <t>قرارداد اختیار معامله خرید واحدهای سرمایه گذاری صندوق طلای لوتوس سررسید فروردین ماه 1405 با قیمت اعمال 1،300،000 ریال</t>
  </si>
  <si>
    <t>قرارداد اختیار معامله خرید واحدهای سرمایه گذاری صندوق طلای لوتوس سررسید فروردین ماه 1405 با قیمت اعمال 700،000 ریال</t>
  </si>
  <si>
    <t>قرارداد اختیار معامله خرید واحدهای سرمایه گذاری صندوق طلای پارسیان سررسید مهر ماه 1405 با قیمت اعمال 2,000,000 ریال</t>
  </si>
  <si>
    <t>قرارداد اختیار معامله خرید شمش نقره سررسید شهریور ماه 1405 با قیمت اعمال 3,500,000 ریال</t>
  </si>
  <si>
    <t>قرارداد اختیار معامله خرید شمش نقره سررسید آذر ماه 1405 با قیمت اعمال 3,300,000 ریال</t>
  </si>
  <si>
    <t>قرارداد اختیار معامله خرید شمش نقره سررسید آذر ماه 1405 با قیمت اعمال 3,900,000 ریال</t>
  </si>
  <si>
    <t>قرارداد اختیار معامله خرید واحدهای سرمایه گذاری صندوق طلای پارسیان سررسید دی ماه 1405 با قیمت اعمال 1,500,000 ریال</t>
  </si>
  <si>
    <t>قرارداد اختیار معامله خرید واحدهای سرمایه گذاری صندوق طلای لوتوس سررسید مهر ماه 1404 با قیمت اعمال 490،000 ریال</t>
  </si>
  <si>
    <t>قرارداد اختیار معامله خرید واحدهای سرمایه گذاری صندوق طلای لوتوس سررسید فروردین ماه 1405 با قیمت اعمال 900،000 ریال</t>
  </si>
  <si>
    <t>قرارداد اختیار معامله خرید واحدهای سرمایه گذاری صندوق طلای لوتوس سررسید فروردین ماه 1405 با قیمت اعمال 1،100،000 ریال</t>
  </si>
  <si>
    <t>قرارداد اختیار معامله خرید واحدهای سرمایه گذاری صندوق طلای لوتوس سررسید فروردین ماه 1405 با قیمت اعمال 1،200،000 ریال</t>
  </si>
  <si>
    <t>قرارداد اختیار معامله خرید واحدهای سرمایه گذاری صندوق طلای پارسیان سررسید مهر ماه 1405 با قیمت اعمال 800,000 ریال</t>
  </si>
  <si>
    <t>قرارداد اختیار معامله خرید واحدهای سرمایه گذاری صندوق طلای لوتوس سررسید دی ماه 1404 با قیمت اعمال 800،000 ریال</t>
  </si>
  <si>
    <t>قرارداد اختیار معامله خرید واحدهای سرمایه گذاری صندوق طلای پارسیان سررسید مهر ماه 1405 با قیمت اعمال 1,400,000 ریال</t>
  </si>
  <si>
    <t>قرارداد اختیار معامله خرید واحدهای سرمایه گذاری صندوق طلای پارسیان سررسید مهر ماه 1405 با قیمت اعمال 1,000,000 ریال</t>
  </si>
  <si>
    <t>قرارداد اختیار معامله خرید شمش نقره سررسید شهریور ماه 1405 با قیمت اعمال 4,500,000 ریال</t>
  </si>
  <si>
    <t>قرارداد اختیار معامله خرید واحدهای سرمایه گذاری صندوق طلای لوتوس سررسید تیر ماه 1405 با قیمت اعمال 700،000 ریال</t>
  </si>
  <si>
    <t>قرارداد اختیار معامله خرید واحدهای سرمایه گذاری صندوق طلای لوتوس سررسید فروردین ماه 1405 با قیمت اعمال 1،000،000 ریال</t>
  </si>
  <si>
    <t>قرارداد اختیار معامله خرید واحدهای سرمایه گذاری صندوق طلای لوتوس سررسید دی ماه 1404 با قیمت اعمال 500،000 ریال</t>
  </si>
  <si>
    <t>قرارداد اختیار معامله خرید واحدهای سرمایه گذاری صندوق طلای لوتوس سررسید دی ماه 1404 با قیمت اعمال 450،000 ریال</t>
  </si>
  <si>
    <t>قرارداد اختیار معامله خرید واحدهای سرمایه گذاری صندوق طلای لوتوس سررسید تیر ماه 1405 با قیمت اعمال 1،500،000 ریال</t>
  </si>
  <si>
    <t>قرارداد اختیار معامله خرید واحدهای سرمایه گذاری صندوق طلای لوتوس سررسید تیر ماه 1405 با قیمت اعمال 1،100،000 ریال</t>
  </si>
  <si>
    <t>قرارداد اختیار معامله خرید واحدهای سرمایه گذاری صندوق طلای پارسیان سررسید مهر ماه 1405 با قیمت اعمال 1,600,000 ریال</t>
  </si>
  <si>
    <t>قرارداد اختیار معامله خرید واحدهای سرمایه گذاری صندوق طلای پارسیان سررسید دی ماه 1405 با قیمت اعمال 1,900,000 ریال</t>
  </si>
  <si>
    <t>قرارداد اختیار معامله خرید شمش نقره سررسید شهریور ماه 1405 با قیمت اعمال 4,000,000 ریال</t>
  </si>
  <si>
    <t>قرارداد اختیار معامله خرید شمش نقره سررسید خرداد ماه 1405 با قیمت اعمال 3,000,000 ریال</t>
  </si>
  <si>
    <t>قرارداد اختیار معامله خرید واحدهای سرمایه گذاری صندوق طلای لوتوس سررسید مهر ماه 1404 با قیمت اعمال 460،000 ریال</t>
  </si>
  <si>
    <t>قرارداد اختیار معامله خرید واحدهای سرمایه گذاری صندوق طلای لوتوس سررسید فروردین ماه 1405 با قیمت اعمال 1،500،000 ریال</t>
  </si>
  <si>
    <t>قرارداد اختیار معامله خرید واحدهای سرمایه گذاری صندوق طلای پارسیان سررسید دی ماه 1405 با قیمت اعمال 1,300,000 ریال</t>
  </si>
  <si>
    <t>قرارداد اختیار معامله خرید واحدهای سرمایه گذاری صندوق طلای لوتوس سررسید دی ماه 1404 با قیمت اعمال 550،000 ریال</t>
  </si>
  <si>
    <t>قرارداد اختیار معامله خرید واحدهای سرمایه گذاری صندوق طلای لوتوس سررسید فروردین ماه 1405 با قیمت اعمال 800،000 ریال</t>
  </si>
  <si>
    <t>قرارداد اختیار معامله خرید واحدهای سرمایه گذاری صندوق طلای لوتوس سررسید دی ماه 1404 با قیمت اعمال 1،000،000 ریال</t>
  </si>
  <si>
    <t>قرارداد اختیار معامله خرید واحدهای سرمایه گذاری صندوق طلای پارسیان سررسید مهر ماه 1405 با قیمت اعمال 1,200,000 ریال</t>
  </si>
  <si>
    <t>قرارداد اختیار معامله خرید واحدهای سرمایه گذاری صندوق طلای پارسیان سررسید دی ماه 1405 با قیمت اعمال 1,100,000 ریال</t>
  </si>
  <si>
    <t>قرارداد اختیار معامله خرید شمش نقره سررسید آذر ماه 1405 با قیمت اعمال 3,000,000 ریال</t>
  </si>
  <si>
    <t>قرارداد اختیار معامله خرید شمش نقره سررسید آذر ماه 1405 با قیمت اعمال 2,700,000 ریال</t>
  </si>
  <si>
    <t>قرارداد اختیار معامله خرید واحدهای سرمایه گذاری صندوق طلای لوتوس سررسید دی ماه 1404 با قیمت اعمال 650،000 ریال</t>
  </si>
  <si>
    <t>قرارداد اختیار معامله خرید واحدهای سرمایه گذاری صندوق طلای لوتوس سررسید تیر ماه 1405 با قیمت اعمال 1،300،000 ریال</t>
  </si>
  <si>
    <t>قرارداد اختیار معامله خرید واحدهای سرمایه گذاری صندوق طلای لوتوس سررسید فروردین ماه 1405 با قیمت اعمال 1،400،000 ریال</t>
  </si>
  <si>
    <t>قرارداد اختیار معامله خرید واحدهای سرمایه گذاری صندوق طلای لوتوس سررسید تیر ماه 1405 با قیمت اعمال 1،900،000 ریال</t>
  </si>
  <si>
    <t>قرارداد اختیار معامله خرید واحدهای سرمایه گذاری صندوق طلای لوتوس سررسید تیر ماه 1405 با قیمت اعمال 1،700،000 ریال</t>
  </si>
  <si>
    <t>قرارداد اختیار معامله خرید واحدهای سرمایه گذاری صندوق طلای پارسیان سررسید مهر ماه 1405 با قیمت اعمال 1,800,000 ریال</t>
  </si>
  <si>
    <t>قرارداد اختیار معامله خرید شمش نقره سررسید آذر ماه 1405 با قیمت اعمال 3,600,000 ریال</t>
  </si>
  <si>
    <t>قرارداد اختیار معامله خرید واحدهای سرمایه گذاری صندوق طلای لوتوس سررسید دی ماه 1404 با قیمت اعمال 700،000 ریال</t>
  </si>
  <si>
    <t>قرارداد اختیار معامله خرید واحدهای سرمایه گذاری صندوق طلای لوتوس سررسید مهر ماه 1404 با قیمت اعمال 350،000 ریال</t>
  </si>
  <si>
    <t>قرارداد اختیار معامله خرید واحدهای سرمایه گذاری صندوق طلای لوتوس سررسید دی ماه 1404 با قیمت اعمال 900،000 ریال</t>
  </si>
  <si>
    <t>قرارداد اختیار معامله خرید واحدهای سرمایه گذاری صندوق طلای پارسیان سررسید دی ماه 1405 با قیمت اعمال 1,700,000 ریال</t>
  </si>
  <si>
    <t>قرارداد اختیار معامله خرید واحدهای سرمایه گذاری صندوق طلای لوتوس سررسید تیر ماه 1405 با قیمت اعمال 900،000 ریال</t>
  </si>
  <si>
    <t>قرارداد اختیار معامله خرید واحدهای سرمایه گذاری صندوق طلای پارسیان سررسید دی ماه 1405 با قیمت اعمال 2,100,000 ریال</t>
  </si>
  <si>
    <t>اختیار معامله خرید</t>
  </si>
  <si>
    <t>موقعیت فروش</t>
  </si>
  <si>
    <t>1405/09/28</t>
  </si>
  <si>
    <t>1405/04/28</t>
  </si>
  <si>
    <t>1405/10/27</t>
  </si>
  <si>
    <t>قرارداد اختیار معامله خرید واحدهای سرمایه گذاری صندوق طلای پارسیان سررسید دی ماه 1405 با قیمت اعمال 700,000 ریال</t>
  </si>
  <si>
    <t>موقعیت خرید</t>
  </si>
  <si>
    <t>قرارداد اختیار معامله خرید واحدهای سرمایه گذاری صندوق طلای پارسیان سررسید دی ماه 1405 با قیمت اعمال 900,000 ریال</t>
  </si>
  <si>
    <t>1405/07/25</t>
  </si>
  <si>
    <t>نماد</t>
  </si>
  <si>
    <t>SilverBar</t>
  </si>
  <si>
    <t>GoldBar</t>
  </si>
  <si>
    <t>`</t>
  </si>
  <si>
    <t>کل دارایی</t>
  </si>
  <si>
    <t>کل درآمد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</si>
</sst>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_-_ ;_ * #,##0\-_ ;_ * &quot;-&quot;??_-_ ;_ @_ "/>
    <numFmt numFmtId="165" formatCode="#,##0;[Red]\(#,##0\);0"/>
    <numFmt numFmtId="166" formatCode="0.00%;[Red]\(0.00%\);0%"/>
    <numFmt numFmtId="167" formatCode="_(* #,##0_);_(* \(#,##0\);_(* &quot;-&quot;??_);_(@_)"/>
  </numFmts>
  <fonts count="13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u/>
      <sz val="18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0"/>
      <name val="B Nazanin"/>
      <charset val="178"/>
    </font>
    <font>
      <b/>
      <sz val="12"/>
      <color rgb="FF0062AC"/>
      <name val="B Nazanin"/>
      <charset val="178"/>
    </font>
    <font>
      <sz val="10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2" fillId="0" borderId="0" xfId="0" applyFont="1" applyAlignment="1">
      <alignment vertical="center" wrapText="1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1" fillId="0" borderId="0" xfId="0" applyFont="1" applyAlignment="1">
      <alignment readingOrder="2"/>
    </xf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readingOrder="2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 readingOrder="2"/>
    </xf>
    <xf numFmtId="164" fontId="5" fillId="0" borderId="0" xfId="1" applyNumberFormat="1" applyFont="1"/>
    <xf numFmtId="164" fontId="5" fillId="0" borderId="0" xfId="1" applyNumberFormat="1" applyFont="1" applyFill="1"/>
    <xf numFmtId="164" fontId="10" fillId="0" borderId="0" xfId="1" applyNumberFormat="1" applyFont="1" applyFill="1"/>
    <xf numFmtId="0" fontId="10" fillId="0" borderId="0" xfId="0" applyFont="1"/>
    <xf numFmtId="0" fontId="3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0" fontId="0" fillId="0" borderId="0" xfId="0"/>
    <xf numFmtId="165" fontId="12" fillId="0" borderId="0" xfId="0" applyNumberFormat="1" applyFont="1"/>
    <xf numFmtId="166" fontId="12" fillId="0" borderId="0" xfId="0" applyNumberFormat="1" applyFont="1"/>
    <xf numFmtId="165" fontId="12" fillId="0" borderId="0" xfId="0" applyNumberFormat="1" applyFont="1" applyBorder="1"/>
    <xf numFmtId="165" fontId="12" fillId="0" borderId="6" xfId="0" applyNumberFormat="1" applyFont="1" applyBorder="1"/>
    <xf numFmtId="165" fontId="12" fillId="0" borderId="7" xfId="0" applyNumberFormat="1" applyFont="1" applyBorder="1"/>
    <xf numFmtId="0" fontId="2" fillId="0" borderId="7" xfId="0" applyFont="1" applyBorder="1"/>
    <xf numFmtId="166" fontId="12" fillId="0" borderId="7" xfId="0" applyNumberFormat="1" applyFont="1" applyBorder="1"/>
    <xf numFmtId="3" fontId="2" fillId="0" borderId="0" xfId="0" applyNumberFormat="1" applyFont="1"/>
    <xf numFmtId="0" fontId="2" fillId="0" borderId="0" xfId="0" applyFont="1" applyFill="1"/>
    <xf numFmtId="3" fontId="2" fillId="0" borderId="0" xfId="0" applyNumberFormat="1" applyFont="1" applyFill="1"/>
    <xf numFmtId="165" fontId="2" fillId="0" borderId="0" xfId="0" applyNumberFormat="1" applyFont="1"/>
    <xf numFmtId="0" fontId="11" fillId="0" borderId="2" xfId="0" applyFont="1" applyBorder="1" applyAlignment="1">
      <alignment vertical="center" readingOrder="2"/>
    </xf>
    <xf numFmtId="0" fontId="11" fillId="0" borderId="0" xfId="0" applyFont="1" applyAlignment="1">
      <alignment vertical="center" readingOrder="2"/>
    </xf>
    <xf numFmtId="0" fontId="7" fillId="0" borderId="0" xfId="0" applyFont="1" applyAlignment="1"/>
    <xf numFmtId="167" fontId="12" fillId="0" borderId="7" xfId="1" applyNumberFormat="1" applyFont="1" applyBorder="1"/>
    <xf numFmtId="0" fontId="12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167" fontId="12" fillId="0" borderId="0" xfId="1" applyNumberFormat="1" applyFont="1"/>
    <xf numFmtId="0" fontId="5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 wrapText="1" readingOrder="2"/>
    </xf>
    <xf numFmtId="165" fontId="0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67" fontId="2" fillId="0" borderId="0" xfId="1" applyNumberFormat="1" applyFont="1" applyAlignment="1">
      <alignment horizontal="center" vertical="center"/>
    </xf>
    <xf numFmtId="167" fontId="5" fillId="0" borderId="0" xfId="1" applyNumberFormat="1" applyFont="1"/>
    <xf numFmtId="3" fontId="5" fillId="0" borderId="0" xfId="0" applyNumberFormat="1" applyFont="1"/>
    <xf numFmtId="167" fontId="2" fillId="0" borderId="0" xfId="0" applyNumberFormat="1" applyFont="1"/>
    <xf numFmtId="3" fontId="1" fillId="0" borderId="0" xfId="0" applyNumberFormat="1" applyFont="1" applyAlignment="1">
      <alignment horizontal="center"/>
    </xf>
    <xf numFmtId="10" fontId="2" fillId="0" borderId="0" xfId="2" applyNumberFormat="1" applyFont="1"/>
    <xf numFmtId="165" fontId="12" fillId="0" borderId="0" xfId="0" applyNumberFormat="1" applyFont="1" applyFill="1"/>
    <xf numFmtId="166" fontId="12" fillId="0" borderId="0" xfId="0" applyNumberFormat="1" applyFont="1" applyFill="1"/>
    <xf numFmtId="37" fontId="8" fillId="0" borderId="0" xfId="0" applyNumberFormat="1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readingOrder="2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165" fontId="12" fillId="0" borderId="0" xfId="0" applyNumberFormat="1" applyFont="1" applyAlignment="1">
      <alignment horizontal="center"/>
    </xf>
    <xf numFmtId="164" fontId="3" fillId="0" borderId="2" xfId="1" applyNumberFormat="1" applyFont="1" applyBorder="1" applyAlignment="1">
      <alignment horizontal="center" vertical="center" wrapText="1" readingOrder="2"/>
    </xf>
    <xf numFmtId="164" fontId="3" fillId="0" borderId="0" xfId="1" applyNumberFormat="1" applyFont="1" applyBorder="1" applyAlignment="1">
      <alignment horizontal="center" vertical="center" wrapText="1" readingOrder="2"/>
    </xf>
    <xf numFmtId="165" fontId="1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586740</xdr:colOff>
      <xdr:row>1</xdr:row>
      <xdr:rowOff>45720</xdr:rowOff>
    </xdr:from>
    <xdr:to>
      <xdr:col>7</xdr:col>
      <xdr:colOff>358</xdr:colOff>
      <xdr:row>11</xdr:row>
      <xdr:rowOff>116223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266B7B-27C0-4619-9A73-37D189B42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418842" y="45720"/>
          <a:ext cx="2461618" cy="1899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29D1-96DA-45B2-BD9E-C6286EED089B}">
  <dimension ref="A1:J15"/>
  <sheetViews>
    <sheetView rightToLeft="1" tabSelected="1" view="pageBreakPreview" zoomScaleNormal="100" zoomScaleSheetLayoutView="100" workbookViewId="0">
      <selection activeCell="S14" sqref="S14"/>
    </sheetView>
  </sheetViews>
  <sheetFormatPr defaultRowHeight="14.4" x14ac:dyDescent="0.3"/>
  <sheetData>
    <row r="1" spans="1:10" s="50" customFormat="1" x14ac:dyDescent="0.3"/>
    <row r="13" spans="1:10" ht="29.4" x14ac:dyDescent="0.3">
      <c r="A13" s="83" t="s">
        <v>120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ht="29.4" x14ac:dyDescent="0.3">
      <c r="A14" s="83" t="s">
        <v>100</v>
      </c>
      <c r="B14" s="84"/>
      <c r="C14" s="84"/>
      <c r="D14" s="84"/>
      <c r="E14" s="84"/>
      <c r="F14" s="84"/>
      <c r="G14" s="84"/>
      <c r="H14" s="84"/>
      <c r="I14" s="84"/>
      <c r="J14" s="84"/>
    </row>
    <row r="15" spans="1:10" ht="29.4" x14ac:dyDescent="0.3">
      <c r="A15" s="83" t="s">
        <v>121</v>
      </c>
      <c r="B15" s="84"/>
      <c r="C15" s="84"/>
      <c r="D15" s="84"/>
      <c r="E15" s="84"/>
      <c r="F15" s="84"/>
      <c r="G15" s="84"/>
      <c r="H15" s="84"/>
      <c r="I15" s="84"/>
      <c r="J15" s="84"/>
    </row>
  </sheetData>
  <mergeCells count="3">
    <mergeCell ref="A13:J13"/>
    <mergeCell ref="A14:J14"/>
    <mergeCell ref="A15:J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2"/>
  <sheetViews>
    <sheetView rightToLeft="1" zoomScale="85" zoomScaleNormal="85" zoomScaleSheetLayoutView="110" workbookViewId="0">
      <pane ySplit="10" topLeftCell="A11" activePane="bottomLeft" state="frozen"/>
      <selection pane="bottomLeft" activeCell="N24" sqref="N24"/>
    </sheetView>
  </sheetViews>
  <sheetFormatPr defaultColWidth="9.109375" defaultRowHeight="16.2" x14ac:dyDescent="0.5"/>
  <cols>
    <col min="1" max="1" width="33.109375" style="5" customWidth="1"/>
    <col min="2" max="2" width="21.88671875" style="5" customWidth="1"/>
    <col min="3" max="3" width="20.5546875" style="5" customWidth="1"/>
    <col min="4" max="4" width="21" style="5" customWidth="1"/>
    <col min="5" max="5" width="20.44140625" style="5" customWidth="1"/>
    <col min="6" max="6" width="10.21875" style="5" customWidth="1"/>
    <col min="7" max="8" width="21.33203125" style="5" customWidth="1"/>
    <col min="9" max="9" width="25.88671875" style="5" customWidth="1"/>
    <col min="10" max="10" width="22.44140625" style="5" customWidth="1"/>
    <col min="11" max="11" width="10.5546875" style="5" customWidth="1"/>
    <col min="12" max="16384" width="9.109375" style="5"/>
  </cols>
  <sheetData>
    <row r="1" spans="1:11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0.399999999999999" x14ac:dyDescent="0.65">
      <c r="A2" s="85" t="s">
        <v>71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5" spans="1:11" ht="20.399999999999999" x14ac:dyDescent="0.5">
      <c r="A5" s="86" t="s">
        <v>85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7" spans="1:11" ht="19.5" customHeight="1" thickBot="1" x14ac:dyDescent="0.55000000000000004">
      <c r="A7" s="3"/>
      <c r="B7" s="109" t="s">
        <v>101</v>
      </c>
      <c r="C7" s="109"/>
      <c r="D7" s="109"/>
      <c r="E7" s="109"/>
      <c r="F7" s="109"/>
      <c r="G7" s="109" t="s">
        <v>122</v>
      </c>
      <c r="H7" s="109"/>
      <c r="I7" s="109"/>
      <c r="J7" s="109"/>
      <c r="K7" s="109"/>
    </row>
    <row r="8" spans="1:11" ht="19.5" customHeight="1" x14ac:dyDescent="0.5">
      <c r="A8" s="110" t="s">
        <v>80</v>
      </c>
      <c r="B8" s="112" t="s">
        <v>86</v>
      </c>
      <c r="C8" s="112" t="s">
        <v>14</v>
      </c>
      <c r="D8" s="112" t="s">
        <v>15</v>
      </c>
      <c r="E8" s="112" t="s">
        <v>2</v>
      </c>
      <c r="F8" s="112"/>
      <c r="G8" s="112" t="s">
        <v>86</v>
      </c>
      <c r="H8" s="112" t="s">
        <v>14</v>
      </c>
      <c r="I8" s="112" t="s">
        <v>15</v>
      </c>
      <c r="J8" s="112" t="s">
        <v>2</v>
      </c>
      <c r="K8" s="112"/>
    </row>
    <row r="9" spans="1:11" ht="18.75" customHeight="1" thickBot="1" x14ac:dyDescent="0.55000000000000004">
      <c r="A9" s="110"/>
      <c r="B9" s="113"/>
      <c r="C9" s="113"/>
      <c r="D9" s="113"/>
      <c r="E9" s="109"/>
      <c r="F9" s="109"/>
      <c r="G9" s="113"/>
      <c r="H9" s="113"/>
      <c r="I9" s="113"/>
      <c r="J9" s="109"/>
      <c r="K9" s="109"/>
    </row>
    <row r="10" spans="1:11" ht="28.5" customHeight="1" thickBot="1" x14ac:dyDescent="0.55000000000000004">
      <c r="A10" s="111"/>
      <c r="B10" s="21"/>
      <c r="C10" s="21"/>
      <c r="D10" s="21"/>
      <c r="E10" s="48" t="s">
        <v>6</v>
      </c>
      <c r="F10" s="48" t="s">
        <v>16</v>
      </c>
      <c r="G10" s="21"/>
      <c r="H10" s="21"/>
      <c r="I10" s="21"/>
      <c r="J10" s="48" t="s">
        <v>6</v>
      </c>
      <c r="K10" s="48" t="s">
        <v>16</v>
      </c>
    </row>
    <row r="11" spans="1:11" x14ac:dyDescent="0.5">
      <c r="A11" s="51" t="s">
        <v>135</v>
      </c>
      <c r="B11" s="51">
        <v>0</v>
      </c>
      <c r="C11" s="51">
        <v>-203025585009</v>
      </c>
      <c r="D11" s="51">
        <v>707733359016</v>
      </c>
      <c r="E11" s="51">
        <v>504707774007</v>
      </c>
      <c r="F11" s="52">
        <f>E11/' سهام'!$N$51</f>
        <v>0.69183914030234261</v>
      </c>
      <c r="G11" s="51">
        <v>0</v>
      </c>
      <c r="H11" s="51">
        <v>11760808645315</v>
      </c>
      <c r="I11" s="51">
        <v>3064531132237</v>
      </c>
      <c r="J11" s="51">
        <v>14825339777552</v>
      </c>
      <c r="K11" s="52">
        <f>J11/' سهام'!$M$51</f>
        <v>0.20982885287629549</v>
      </c>
    </row>
    <row r="12" spans="1:11" x14ac:dyDescent="0.5">
      <c r="A12" s="51" t="s">
        <v>137</v>
      </c>
      <c r="B12" s="51">
        <v>0</v>
      </c>
      <c r="C12" s="51">
        <v>9193273730</v>
      </c>
      <c r="D12" s="51">
        <v>0</v>
      </c>
      <c r="E12" s="51">
        <v>9193273730</v>
      </c>
      <c r="F12" s="52">
        <f>E12/' سهام'!$N$51</f>
        <v>1.2601879585550228E-2</v>
      </c>
      <c r="G12" s="51">
        <v>0</v>
      </c>
      <c r="H12" s="51">
        <v>23439313151</v>
      </c>
      <c r="I12" s="51">
        <v>16611425818</v>
      </c>
      <c r="J12" s="51">
        <v>40050738969</v>
      </c>
      <c r="K12" s="52">
        <f>J12/' سهام'!$M$51</f>
        <v>5.66853828701987E-4</v>
      </c>
    </row>
    <row r="13" spans="1:11" x14ac:dyDescent="0.5">
      <c r="A13" s="51" t="s">
        <v>140</v>
      </c>
      <c r="B13" s="51">
        <v>0</v>
      </c>
      <c r="C13" s="51">
        <v>123043094047</v>
      </c>
      <c r="D13" s="51">
        <v>24228906368</v>
      </c>
      <c r="E13" s="51">
        <v>147272000415</v>
      </c>
      <c r="F13" s="52">
        <f>E13/' سهام'!$N$51</f>
        <v>0.20187629239153887</v>
      </c>
      <c r="G13" s="51">
        <v>0</v>
      </c>
      <c r="H13" s="51">
        <v>127791582103</v>
      </c>
      <c r="I13" s="51">
        <v>1088141832653</v>
      </c>
      <c r="J13" s="51">
        <v>1215933414756</v>
      </c>
      <c r="K13" s="52">
        <f>J13/' سهام'!$M$51</f>
        <v>1.7209582877724599E-2</v>
      </c>
    </row>
    <row r="14" spans="1:11" x14ac:dyDescent="0.5">
      <c r="A14" s="51" t="s">
        <v>142</v>
      </c>
      <c r="B14" s="51">
        <v>0</v>
      </c>
      <c r="C14" s="51">
        <v>4321904486968</v>
      </c>
      <c r="D14" s="51">
        <v>99561861892</v>
      </c>
      <c r="E14" s="51">
        <v>4421466348860</v>
      </c>
      <c r="F14" s="52">
        <f>E14/' سهام'!$N$51</f>
        <v>6.0608210041730297</v>
      </c>
      <c r="G14" s="51">
        <v>0</v>
      </c>
      <c r="H14" s="51">
        <v>13456206027749</v>
      </c>
      <c r="I14" s="51">
        <v>6225601230839</v>
      </c>
      <c r="J14" s="51">
        <v>19681807258588</v>
      </c>
      <c r="K14" s="52">
        <f>J14/' سهام'!$M$51</f>
        <v>0.27856434331812607</v>
      </c>
    </row>
    <row r="15" spans="1:11" x14ac:dyDescent="0.5">
      <c r="A15" s="51" t="s">
        <v>143</v>
      </c>
      <c r="B15" s="51">
        <v>0</v>
      </c>
      <c r="C15" s="51">
        <v>115956351788</v>
      </c>
      <c r="D15" s="51">
        <v>1412554214</v>
      </c>
      <c r="E15" s="51">
        <v>117368906002</v>
      </c>
      <c r="F15" s="52">
        <f>E15/' سهام'!$N$51</f>
        <v>0.16088597641756147</v>
      </c>
      <c r="G15" s="51">
        <v>0</v>
      </c>
      <c r="H15" s="51">
        <v>367972356049</v>
      </c>
      <c r="I15" s="51">
        <v>112619001858</v>
      </c>
      <c r="J15" s="51">
        <v>480591357907</v>
      </c>
      <c r="K15" s="52">
        <f>J15/' سهام'!$M$51</f>
        <v>6.8019981224698963E-3</v>
      </c>
    </row>
    <row r="16" spans="1:11" x14ac:dyDescent="0.5">
      <c r="A16" s="51" t="s">
        <v>145</v>
      </c>
      <c r="B16" s="51">
        <v>0</v>
      </c>
      <c r="C16" s="51">
        <v>-6699430178</v>
      </c>
      <c r="D16" s="51">
        <v>115907111453</v>
      </c>
      <c r="E16" s="51">
        <v>109207681275</v>
      </c>
      <c r="F16" s="52">
        <f>E16/' سهام'!$N$51</f>
        <v>0.14969880041249445</v>
      </c>
      <c r="G16" s="51">
        <v>0</v>
      </c>
      <c r="H16" s="51">
        <v>134580643196</v>
      </c>
      <c r="I16" s="51">
        <v>1189046870060</v>
      </c>
      <c r="J16" s="51">
        <v>1323627513256</v>
      </c>
      <c r="K16" s="52">
        <f>J16/' سهام'!$M$51</f>
        <v>1.8733819724155453E-2</v>
      </c>
    </row>
    <row r="17" spans="1:11" x14ac:dyDescent="0.5">
      <c r="A17" s="51" t="s">
        <v>123</v>
      </c>
      <c r="B17" s="51">
        <v>43360000000</v>
      </c>
      <c r="C17" s="51">
        <v>959646000</v>
      </c>
      <c r="D17" s="51">
        <v>0</v>
      </c>
      <c r="E17" s="51">
        <v>44319646000</v>
      </c>
      <c r="F17" s="52">
        <f>E17/' سهام'!$N$51</f>
        <v>6.0752117098792489E-2</v>
      </c>
      <c r="G17" s="51">
        <v>374177000000</v>
      </c>
      <c r="H17" s="51">
        <v>-4046249762</v>
      </c>
      <c r="I17" s="51">
        <v>193736621</v>
      </c>
      <c r="J17" s="51">
        <v>370324486859</v>
      </c>
      <c r="K17" s="52">
        <f>J17/' سهام'!$M$51</f>
        <v>5.2413478163437785E-3</v>
      </c>
    </row>
    <row r="18" spans="1:11" x14ac:dyDescent="0.5">
      <c r="A18" s="51" t="s">
        <v>124</v>
      </c>
      <c r="B18" s="51">
        <v>0</v>
      </c>
      <c r="C18" s="51">
        <v>3436718244</v>
      </c>
      <c r="D18" s="51">
        <v>45304043704</v>
      </c>
      <c r="E18" s="51">
        <v>48740761948</v>
      </c>
      <c r="F18" s="52">
        <f>E18/' سهام'!$N$51</f>
        <v>6.6812457783378174E-2</v>
      </c>
      <c r="G18" s="51">
        <v>24485000000</v>
      </c>
      <c r="H18" s="51">
        <v>89254277511</v>
      </c>
      <c r="I18" s="51">
        <v>76419780492</v>
      </c>
      <c r="J18" s="51">
        <v>190159058003</v>
      </c>
      <c r="K18" s="52">
        <f>J18/' سهام'!$M$51</f>
        <v>2.6913957861001525E-3</v>
      </c>
    </row>
    <row r="19" spans="1:11" x14ac:dyDescent="0.5">
      <c r="A19" s="51" t="s">
        <v>149</v>
      </c>
      <c r="B19" s="51">
        <v>0</v>
      </c>
      <c r="C19" s="51">
        <v>-14648152575</v>
      </c>
      <c r="D19" s="51">
        <v>20576807250</v>
      </c>
      <c r="E19" s="51">
        <v>5928654675</v>
      </c>
      <c r="F19" s="52">
        <f>E19/' سهام'!$N$51</f>
        <v>8.1268321288916322E-3</v>
      </c>
      <c r="G19" s="51">
        <v>0</v>
      </c>
      <c r="H19" s="51">
        <v>0</v>
      </c>
      <c r="I19" s="51">
        <v>195956686464</v>
      </c>
      <c r="J19" s="51">
        <v>195956686464</v>
      </c>
      <c r="K19" s="52">
        <f>J19/' سهام'!$M$51</f>
        <v>2.7734518973008271E-3</v>
      </c>
    </row>
    <row r="20" spans="1:11" x14ac:dyDescent="0.5">
      <c r="A20" s="51" t="s">
        <v>150</v>
      </c>
      <c r="B20" s="51">
        <v>0</v>
      </c>
      <c r="C20" s="51">
        <v>146005340671</v>
      </c>
      <c r="D20" s="51">
        <v>0</v>
      </c>
      <c r="E20" s="51">
        <v>146005340671</v>
      </c>
      <c r="F20" s="52">
        <f>E20/' سهام'!$N$51</f>
        <v>0.20013999104355845</v>
      </c>
      <c r="G20" s="51">
        <v>0</v>
      </c>
      <c r="H20" s="51">
        <v>1203054228293</v>
      </c>
      <c r="I20" s="51">
        <v>35510186670</v>
      </c>
      <c r="J20" s="51">
        <v>1238564414963</v>
      </c>
      <c r="K20" s="52">
        <f>J20/' سهام'!$M$51</f>
        <v>1.7529888306411518E-2</v>
      </c>
    </row>
    <row r="21" spans="1:11" x14ac:dyDescent="0.5">
      <c r="A21" s="51" t="s">
        <v>153</v>
      </c>
      <c r="B21" s="51">
        <v>0</v>
      </c>
      <c r="C21" s="51">
        <v>7622188282</v>
      </c>
      <c r="D21" s="51">
        <v>0</v>
      </c>
      <c r="E21" s="51">
        <v>7622188282</v>
      </c>
      <c r="F21" s="52">
        <f>E21/' سهام'!$N$51</f>
        <v>1.0448280093597948E-2</v>
      </c>
      <c r="G21" s="51">
        <v>0</v>
      </c>
      <c r="H21" s="51">
        <v>68196919309</v>
      </c>
      <c r="I21" s="51">
        <v>0</v>
      </c>
      <c r="J21" s="51">
        <v>68196919309</v>
      </c>
      <c r="K21" s="52">
        <f>J21/' سهام'!$M$51</f>
        <v>9.6521776654130817E-4</v>
      </c>
    </row>
    <row r="22" spans="1:11" x14ac:dyDescent="0.5">
      <c r="A22" s="51" t="s">
        <v>154</v>
      </c>
      <c r="B22" s="51">
        <v>0</v>
      </c>
      <c r="C22" s="51">
        <v>62092095093</v>
      </c>
      <c r="D22" s="51">
        <v>0</v>
      </c>
      <c r="E22" s="51">
        <v>62092095093</v>
      </c>
      <c r="F22" s="52">
        <f>E22/' سهام'!$N$51</f>
        <v>8.5114087598968963E-2</v>
      </c>
      <c r="G22" s="51">
        <v>0</v>
      </c>
      <c r="H22" s="51">
        <v>500482455013</v>
      </c>
      <c r="I22" s="51">
        <v>34435427837</v>
      </c>
      <c r="J22" s="51">
        <v>534917882850</v>
      </c>
      <c r="K22" s="52">
        <f>J22/' سهام'!$M$51</f>
        <v>7.570902753364462E-3</v>
      </c>
    </row>
    <row r="23" spans="1:11" x14ac:dyDescent="0.5">
      <c r="A23" s="51" t="s">
        <v>156</v>
      </c>
      <c r="B23" s="51">
        <v>0</v>
      </c>
      <c r="C23" s="51">
        <v>-783414563493</v>
      </c>
      <c r="D23" s="51">
        <v>879991861524</v>
      </c>
      <c r="E23" s="51">
        <v>96577298031</v>
      </c>
      <c r="F23" s="52">
        <f>E23/' سهام'!$N$51</f>
        <v>0.13238542832820219</v>
      </c>
      <c r="G23" s="51">
        <v>0</v>
      </c>
      <c r="H23" s="51">
        <v>51812640945</v>
      </c>
      <c r="I23" s="51">
        <v>986774836496</v>
      </c>
      <c r="J23" s="51">
        <v>1038587477441</v>
      </c>
      <c r="K23" s="52">
        <f>J23/' سهام'!$M$51</f>
        <v>1.4699536217922346E-2</v>
      </c>
    </row>
    <row r="24" spans="1:11" x14ac:dyDescent="0.5">
      <c r="A24" s="51" t="s">
        <v>158</v>
      </c>
      <c r="B24" s="51">
        <v>0</v>
      </c>
      <c r="C24" s="51">
        <v>23884267876</v>
      </c>
      <c r="D24" s="51">
        <v>43593308309</v>
      </c>
      <c r="E24" s="51">
        <v>67477576185</v>
      </c>
      <c r="F24" s="52">
        <f>E24/' سهام'!$N$51</f>
        <v>9.2496352744645377E-2</v>
      </c>
      <c r="G24" s="51">
        <v>0</v>
      </c>
      <c r="H24" s="51">
        <v>42585926254</v>
      </c>
      <c r="I24" s="51">
        <v>832004772334</v>
      </c>
      <c r="J24" s="51">
        <v>874590698588</v>
      </c>
      <c r="K24" s="52">
        <f>J24/' سهام'!$M$51</f>
        <v>1.2378425437430368E-2</v>
      </c>
    </row>
    <row r="25" spans="1:11" x14ac:dyDescent="0.5">
      <c r="A25" s="51" t="s">
        <v>160</v>
      </c>
      <c r="B25" s="51">
        <v>0</v>
      </c>
      <c r="C25" s="51">
        <v>7941613779</v>
      </c>
      <c r="D25" s="51">
        <v>0</v>
      </c>
      <c r="E25" s="51">
        <v>7941613779</v>
      </c>
      <c r="F25" s="52">
        <f>E25/' سهام'!$N$51</f>
        <v>1.0886139529525843E-2</v>
      </c>
      <c r="G25" s="51">
        <v>0</v>
      </c>
      <c r="H25" s="51">
        <v>7941613779</v>
      </c>
      <c r="I25" s="51">
        <v>0</v>
      </c>
      <c r="J25" s="51">
        <v>7941613779</v>
      </c>
      <c r="K25" s="52">
        <f>J25/' سهام'!$M$51</f>
        <v>1.1240077692906065E-4</v>
      </c>
    </row>
    <row r="26" spans="1:11" x14ac:dyDescent="0.5">
      <c r="A26" s="51" t="s">
        <v>162</v>
      </c>
      <c r="B26" s="51">
        <v>0</v>
      </c>
      <c r="C26" s="51">
        <v>14784546187</v>
      </c>
      <c r="D26" s="51">
        <v>0</v>
      </c>
      <c r="E26" s="51">
        <v>14784546187</v>
      </c>
      <c r="F26" s="52">
        <f>E26/' سهام'!$N$51</f>
        <v>2.026623771329604E-2</v>
      </c>
      <c r="G26" s="51">
        <v>0</v>
      </c>
      <c r="H26" s="51">
        <v>34323390312</v>
      </c>
      <c r="I26" s="51">
        <v>172739054503</v>
      </c>
      <c r="J26" s="51">
        <v>207062444815</v>
      </c>
      <c r="K26" s="52">
        <f>J26/' سهام'!$M$51</f>
        <v>2.9306360542966851E-3</v>
      </c>
    </row>
    <row r="27" spans="1:11" x14ac:dyDescent="0.5">
      <c r="A27" s="51" t="s">
        <v>164</v>
      </c>
      <c r="B27" s="51">
        <v>0</v>
      </c>
      <c r="C27" s="51">
        <v>5407657604</v>
      </c>
      <c r="D27" s="51">
        <v>0</v>
      </c>
      <c r="E27" s="51">
        <v>5407657604</v>
      </c>
      <c r="F27" s="52">
        <f>E27/' سهام'!$N$51</f>
        <v>7.4126640810349342E-3</v>
      </c>
      <c r="G27" s="51">
        <v>0</v>
      </c>
      <c r="H27" s="51">
        <v>5407657604</v>
      </c>
      <c r="I27" s="51">
        <v>12212654734</v>
      </c>
      <c r="J27" s="51">
        <v>17620312338</v>
      </c>
      <c r="K27" s="52">
        <f>J27/' سهام'!$M$51</f>
        <v>2.4938719656211994E-4</v>
      </c>
    </row>
    <row r="28" spans="1:11" x14ac:dyDescent="0.5">
      <c r="A28" s="51" t="s">
        <v>166</v>
      </c>
      <c r="B28" s="51">
        <v>0</v>
      </c>
      <c r="C28" s="51">
        <v>43413926807</v>
      </c>
      <c r="D28" s="51">
        <v>2149895617</v>
      </c>
      <c r="E28" s="51">
        <v>45563822424</v>
      </c>
      <c r="F28" s="52">
        <f>E28/' سهام'!$N$51</f>
        <v>6.2457598947686425E-2</v>
      </c>
      <c r="G28" s="51">
        <v>0</v>
      </c>
      <c r="H28" s="51">
        <v>100935110443</v>
      </c>
      <c r="I28" s="51">
        <v>20911753915</v>
      </c>
      <c r="J28" s="51">
        <v>121846864358</v>
      </c>
      <c r="K28" s="52">
        <f>J28/' سهام'!$M$51</f>
        <v>1.7245464966358028E-3</v>
      </c>
    </row>
    <row r="29" spans="1:11" x14ac:dyDescent="0.5">
      <c r="A29" s="51" t="s">
        <v>168</v>
      </c>
      <c r="B29" s="51">
        <v>0</v>
      </c>
      <c r="C29" s="51">
        <v>148300494020</v>
      </c>
      <c r="D29" s="51">
        <v>0</v>
      </c>
      <c r="E29" s="51">
        <v>148300494020</v>
      </c>
      <c r="F29" s="52">
        <f>E29/' سهام'!$N$51</f>
        <v>0.20328612233301266</v>
      </c>
      <c r="G29" s="51">
        <v>0</v>
      </c>
      <c r="H29" s="51">
        <v>808330038438</v>
      </c>
      <c r="I29" s="51">
        <v>41788946223</v>
      </c>
      <c r="J29" s="51">
        <v>850118984661</v>
      </c>
      <c r="K29" s="52">
        <f>J29/' سهام'!$M$51</f>
        <v>1.203206766497686E-2</v>
      </c>
    </row>
    <row r="30" spans="1:11" x14ac:dyDescent="0.5">
      <c r="A30" s="51" t="s">
        <v>170</v>
      </c>
      <c r="B30" s="51">
        <v>0</v>
      </c>
      <c r="C30" s="51">
        <v>20552418500</v>
      </c>
      <c r="D30" s="51">
        <v>0</v>
      </c>
      <c r="E30" s="51">
        <v>20552418500</v>
      </c>
      <c r="F30" s="52">
        <f>E30/' سهام'!$N$51</f>
        <v>2.8172673928293313E-2</v>
      </c>
      <c r="G30" s="51">
        <v>0</v>
      </c>
      <c r="H30" s="51">
        <v>49865535750</v>
      </c>
      <c r="I30" s="51">
        <v>0</v>
      </c>
      <c r="J30" s="51">
        <v>49865535750</v>
      </c>
      <c r="K30" s="52">
        <f>J30/' سهام'!$M$51</f>
        <v>7.0576649989010363E-4</v>
      </c>
    </row>
    <row r="31" spans="1:11" x14ac:dyDescent="0.5">
      <c r="A31" s="51" t="s">
        <v>172</v>
      </c>
      <c r="B31" s="51">
        <v>0</v>
      </c>
      <c r="C31" s="51">
        <v>-3337813576</v>
      </c>
      <c r="D31" s="51">
        <v>22576460889</v>
      </c>
      <c r="E31" s="51">
        <v>19238647313</v>
      </c>
      <c r="F31" s="52">
        <f>E31/' سهام'!$N$51</f>
        <v>2.6371793546856072E-2</v>
      </c>
      <c r="G31" s="51">
        <v>0</v>
      </c>
      <c r="H31" s="51">
        <v>8666941785</v>
      </c>
      <c r="I31" s="51">
        <v>40296217386</v>
      </c>
      <c r="J31" s="51">
        <v>48963159171</v>
      </c>
      <c r="K31" s="52">
        <f>J31/' سهام'!$M$51</f>
        <v>6.9299480998113408E-4</v>
      </c>
    </row>
    <row r="32" spans="1:11" x14ac:dyDescent="0.5">
      <c r="A32" s="51" t="s">
        <v>174</v>
      </c>
      <c r="B32" s="51">
        <v>0</v>
      </c>
      <c r="C32" s="51">
        <v>82021743326</v>
      </c>
      <c r="D32" s="51">
        <v>0</v>
      </c>
      <c r="E32" s="51">
        <v>82021743326</v>
      </c>
      <c r="F32" s="52">
        <f>E32/' سهام'!$N$51</f>
        <v>0.11243308566111411</v>
      </c>
      <c r="G32" s="51">
        <v>0</v>
      </c>
      <c r="H32" s="51">
        <v>128880648373</v>
      </c>
      <c r="I32" s="51">
        <v>0</v>
      </c>
      <c r="J32" s="51">
        <v>128880648373</v>
      </c>
      <c r="K32" s="52">
        <f>J32/' سهام'!$M$51</f>
        <v>1.8240984025881923E-3</v>
      </c>
    </row>
    <row r="33" spans="1:11" x14ac:dyDescent="0.5">
      <c r="A33" s="51" t="s">
        <v>176</v>
      </c>
      <c r="B33" s="51">
        <v>0</v>
      </c>
      <c r="C33" s="51">
        <v>-1095278255</v>
      </c>
      <c r="D33" s="51">
        <v>12952844604</v>
      </c>
      <c r="E33" s="51">
        <v>11857566349</v>
      </c>
      <c r="F33" s="52">
        <f>E33/' سهام'!$N$51</f>
        <v>1.6254016544742917E-2</v>
      </c>
      <c r="G33" s="51">
        <v>0</v>
      </c>
      <c r="H33" s="51">
        <v>0</v>
      </c>
      <c r="I33" s="51">
        <v>19566841086</v>
      </c>
      <c r="J33" s="51">
        <v>19566841086</v>
      </c>
      <c r="K33" s="52">
        <f>J33/' سهام'!$M$51</f>
        <v>2.7693718195280986E-4</v>
      </c>
    </row>
    <row r="34" spans="1:11" x14ac:dyDescent="0.5">
      <c r="A34" s="51" t="s">
        <v>178</v>
      </c>
      <c r="B34" s="51">
        <v>0</v>
      </c>
      <c r="C34" s="51">
        <v>568123835</v>
      </c>
      <c r="D34" s="51">
        <v>6237641</v>
      </c>
      <c r="E34" s="51">
        <v>574361476</v>
      </c>
      <c r="F34" s="52">
        <f>E34/' سهام'!$N$51</f>
        <v>7.8731846475008603E-4</v>
      </c>
      <c r="G34" s="51">
        <v>0</v>
      </c>
      <c r="H34" s="51">
        <v>568123835</v>
      </c>
      <c r="I34" s="51">
        <v>6237641</v>
      </c>
      <c r="J34" s="51">
        <v>574361476</v>
      </c>
      <c r="K34" s="52">
        <f>J34/' سهام'!$M$51</f>
        <v>8.1291634089830015E-6</v>
      </c>
    </row>
    <row r="35" spans="1:11" x14ac:dyDescent="0.5">
      <c r="A35" s="51" t="s">
        <v>180</v>
      </c>
      <c r="B35" s="51">
        <v>0</v>
      </c>
      <c r="C35" s="51">
        <v>0</v>
      </c>
      <c r="D35" s="51">
        <v>0</v>
      </c>
      <c r="E35" s="51">
        <v>0</v>
      </c>
      <c r="F35" s="52">
        <f>E35/' سهام'!$N$51</f>
        <v>0</v>
      </c>
      <c r="G35" s="51">
        <v>0</v>
      </c>
      <c r="H35" s="51">
        <v>0</v>
      </c>
      <c r="I35" s="51">
        <v>1766122469</v>
      </c>
      <c r="J35" s="51">
        <v>1766122469</v>
      </c>
      <c r="K35" s="52">
        <f>J35/' سهام'!$M$51</f>
        <v>2.4996624513823619E-5</v>
      </c>
    </row>
    <row r="36" spans="1:11" x14ac:dyDescent="0.5">
      <c r="A36" s="51" t="s">
        <v>125</v>
      </c>
      <c r="B36" s="51">
        <v>0</v>
      </c>
      <c r="C36" s="51">
        <v>0</v>
      </c>
      <c r="D36" s="51">
        <v>0</v>
      </c>
      <c r="E36" s="51">
        <v>0</v>
      </c>
      <c r="F36" s="52">
        <f>E36/' سهام'!$N$51</f>
        <v>0</v>
      </c>
      <c r="G36" s="51">
        <v>7680000000</v>
      </c>
      <c r="H36" s="51">
        <v>0</v>
      </c>
      <c r="I36" s="51">
        <v>-4314321250</v>
      </c>
      <c r="J36" s="51">
        <v>3365678750</v>
      </c>
      <c r="K36" s="52">
        <f>J36/' سهام'!$M$51</f>
        <v>4.76357723909945E-5</v>
      </c>
    </row>
    <row r="37" spans="1:11" x14ac:dyDescent="0.5">
      <c r="A37" s="51" t="s">
        <v>183</v>
      </c>
      <c r="B37" s="51">
        <v>0</v>
      </c>
      <c r="C37" s="51">
        <v>0</v>
      </c>
      <c r="D37" s="51">
        <v>0</v>
      </c>
      <c r="E37" s="51">
        <v>0</v>
      </c>
      <c r="F37" s="52">
        <f>E37/' سهام'!$N$51</f>
        <v>0</v>
      </c>
      <c r="G37" s="51">
        <v>0</v>
      </c>
      <c r="H37" s="51">
        <v>0</v>
      </c>
      <c r="I37" s="51">
        <v>3283449336</v>
      </c>
      <c r="J37" s="51">
        <v>3283449336</v>
      </c>
      <c r="K37" s="52">
        <f>J37/' سهام'!$M$51</f>
        <v>4.6471947219281705E-5</v>
      </c>
    </row>
    <row r="38" spans="1:11" x14ac:dyDescent="0.5">
      <c r="A38" s="51" t="s">
        <v>185</v>
      </c>
      <c r="B38" s="51">
        <v>0</v>
      </c>
      <c r="C38" s="51">
        <v>0</v>
      </c>
      <c r="D38" s="51">
        <v>0</v>
      </c>
      <c r="E38" s="51">
        <v>0</v>
      </c>
      <c r="F38" s="52">
        <f>E38/' سهام'!$N$51</f>
        <v>0</v>
      </c>
      <c r="G38" s="51">
        <v>0</v>
      </c>
      <c r="H38" s="51">
        <v>0</v>
      </c>
      <c r="I38" s="51">
        <v>18401595925</v>
      </c>
      <c r="J38" s="51">
        <v>18401595925</v>
      </c>
      <c r="K38" s="52">
        <f>J38/' سهام'!$M$51</f>
        <v>2.6044500982583436E-4</v>
      </c>
    </row>
    <row r="39" spans="1:11" x14ac:dyDescent="0.5">
      <c r="A39" s="51" t="s">
        <v>187</v>
      </c>
      <c r="B39" s="51">
        <v>0</v>
      </c>
      <c r="C39" s="51">
        <v>0</v>
      </c>
      <c r="D39" s="51">
        <v>0</v>
      </c>
      <c r="E39" s="51">
        <v>0</v>
      </c>
      <c r="F39" s="52">
        <f>E39/' سهام'!$N$51</f>
        <v>0</v>
      </c>
      <c r="G39" s="51">
        <v>0</v>
      </c>
      <c r="H39" s="51">
        <v>0</v>
      </c>
      <c r="I39" s="51">
        <v>19989565830</v>
      </c>
      <c r="J39" s="51">
        <v>19989565830</v>
      </c>
      <c r="K39" s="52">
        <f>J39/' سهام'!$M$51</f>
        <v>2.8292017117577877E-4</v>
      </c>
    </row>
    <row r="40" spans="1:11" x14ac:dyDescent="0.5">
      <c r="A40" s="51" t="s">
        <v>189</v>
      </c>
      <c r="B40" s="51">
        <v>0</v>
      </c>
      <c r="C40" s="51">
        <v>0</v>
      </c>
      <c r="D40" s="51">
        <v>0</v>
      </c>
      <c r="E40" s="51">
        <v>0</v>
      </c>
      <c r="F40" s="52">
        <f>E40/' سهام'!$N$51</f>
        <v>0</v>
      </c>
      <c r="G40" s="51">
        <v>0</v>
      </c>
      <c r="H40" s="51">
        <v>0</v>
      </c>
      <c r="I40" s="51">
        <v>132812895</v>
      </c>
      <c r="J40" s="51">
        <v>132812895</v>
      </c>
      <c r="K40" s="52">
        <f>J40/' سهام'!$M$51</f>
        <v>1.8797530325225042E-6</v>
      </c>
    </row>
    <row r="41" spans="1:11" ht="16.8" thickBot="1" x14ac:dyDescent="0.55000000000000004">
      <c r="A41" s="51" t="s">
        <v>2</v>
      </c>
      <c r="B41" s="55">
        <f t="shared" ref="B41:K41" si="0">SUM(B11:B40)</f>
        <v>43360000000</v>
      </c>
      <c r="C41" s="55">
        <f t="shared" si="0"/>
        <v>4124867163671</v>
      </c>
      <c r="D41" s="55">
        <f t="shared" si="0"/>
        <v>1975995252481</v>
      </c>
      <c r="E41" s="55">
        <f t="shared" si="0"/>
        <v>6144222416152</v>
      </c>
      <c r="F41" s="57">
        <f t="shared" si="0"/>
        <v>8.4223262908528671</v>
      </c>
      <c r="G41" s="55">
        <f t="shared" si="0"/>
        <v>406342000000</v>
      </c>
      <c r="H41" s="55">
        <f t="shared" si="0"/>
        <v>28967057825445</v>
      </c>
      <c r="I41" s="55">
        <f t="shared" si="0"/>
        <v>14204627851072</v>
      </c>
      <c r="J41" s="55">
        <f t="shared" si="0"/>
        <v>43578027676517</v>
      </c>
      <c r="K41" s="57">
        <f t="shared" si="0"/>
        <v>0.61677693025426816</v>
      </c>
    </row>
    <row r="42" spans="1:11" ht="16.8" thickTop="1" x14ac:dyDescent="0.5"/>
  </sheetData>
  <mergeCells count="15">
    <mergeCell ref="G8:G9"/>
    <mergeCell ref="H8:H9"/>
    <mergeCell ref="I8:I9"/>
    <mergeCell ref="J8:K9"/>
    <mergeCell ref="A8:A10"/>
    <mergeCell ref="B8:B9"/>
    <mergeCell ref="C8:C9"/>
    <mergeCell ref="D8:D9"/>
    <mergeCell ref="E8:F9"/>
    <mergeCell ref="A1:K1"/>
    <mergeCell ref="A2:K2"/>
    <mergeCell ref="A3:K3"/>
    <mergeCell ref="A5:K5"/>
    <mergeCell ref="B7:F7"/>
    <mergeCell ref="G7:K7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1"/>
  <sheetViews>
    <sheetView rightToLeft="1" zoomScale="70" zoomScaleNormal="70" zoomScaleSheetLayoutView="90" workbookViewId="0">
      <pane ySplit="9" topLeftCell="A10" activePane="bottomLeft" state="frozen"/>
      <selection pane="bottomLeft" activeCell="O18" sqref="O18"/>
    </sheetView>
  </sheetViews>
  <sheetFormatPr defaultColWidth="9.109375" defaultRowHeight="16.8" x14ac:dyDescent="0.5"/>
  <cols>
    <col min="1" max="1" width="24.109375" style="7" bestFit="1" customWidth="1"/>
    <col min="2" max="3" width="20.88671875" style="7" customWidth="1"/>
    <col min="4" max="4" width="18" style="7" customWidth="1"/>
    <col min="5" max="5" width="17.109375" style="7" customWidth="1"/>
    <col min="6" max="6" width="16.33203125" style="7" customWidth="1"/>
    <col min="7" max="8" width="15.44140625" style="7" customWidth="1"/>
    <col min="9" max="9" width="17.6640625" style="7" customWidth="1"/>
    <col min="10" max="10" width="15.33203125" style="7" customWidth="1"/>
    <col min="11" max="11" width="16" style="7" customWidth="1"/>
    <col min="12" max="16384" width="9.109375" style="7"/>
  </cols>
  <sheetData>
    <row r="1" spans="1:11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0.399999999999999" x14ac:dyDescent="0.65">
      <c r="A2" s="85" t="s">
        <v>71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20.399999999999999" x14ac:dyDescent="0.5">
      <c r="A4" s="86" t="s">
        <v>84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6" spans="1:11" ht="19.5" customHeight="1" thickBot="1" x14ac:dyDescent="0.55000000000000004">
      <c r="A6" s="6"/>
      <c r="B6" s="6"/>
      <c r="C6" s="109" t="s">
        <v>101</v>
      </c>
      <c r="D6" s="109"/>
      <c r="E6" s="109"/>
      <c r="F6" s="109"/>
      <c r="G6" s="44"/>
      <c r="H6" s="109" t="s">
        <v>122</v>
      </c>
      <c r="I6" s="109"/>
      <c r="J6" s="109"/>
      <c r="K6" s="109"/>
    </row>
    <row r="7" spans="1:11" ht="20.25" customHeight="1" x14ac:dyDescent="0.5">
      <c r="A7" s="114"/>
      <c r="B7" s="112" t="s">
        <v>17</v>
      </c>
      <c r="C7" s="112" t="s">
        <v>112</v>
      </c>
      <c r="D7" s="112" t="s">
        <v>14</v>
      </c>
      <c r="E7" s="112" t="s">
        <v>15</v>
      </c>
      <c r="F7" s="112" t="s">
        <v>2</v>
      </c>
      <c r="G7" s="112" t="s">
        <v>17</v>
      </c>
      <c r="H7" s="112" t="s">
        <v>112</v>
      </c>
      <c r="I7" s="112" t="s">
        <v>14</v>
      </c>
      <c r="J7" s="112" t="s">
        <v>15</v>
      </c>
      <c r="K7" s="112" t="s">
        <v>2</v>
      </c>
    </row>
    <row r="8" spans="1:11" ht="20.25" customHeight="1" x14ac:dyDescent="0.5">
      <c r="A8" s="115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1" ht="18" thickBot="1" x14ac:dyDescent="0.55000000000000004">
      <c r="A9" s="115"/>
      <c r="B9" s="20"/>
      <c r="C9" s="20"/>
      <c r="D9" s="20"/>
      <c r="E9" s="20"/>
      <c r="F9" s="109"/>
      <c r="G9" s="20"/>
      <c r="H9" s="20"/>
      <c r="I9" s="20"/>
      <c r="J9" s="20"/>
      <c r="K9" s="109"/>
    </row>
    <row r="10" spans="1:11" x14ac:dyDescent="0.5">
      <c r="A10" s="51" t="s">
        <v>275</v>
      </c>
      <c r="B10" s="51">
        <v>154970459</v>
      </c>
      <c r="C10" s="51">
        <v>0</v>
      </c>
      <c r="D10" s="51">
        <v>0</v>
      </c>
      <c r="E10" s="51">
        <v>0</v>
      </c>
      <c r="F10" s="51">
        <v>154970459</v>
      </c>
      <c r="G10" s="51">
        <v>1340669469</v>
      </c>
      <c r="H10" s="51">
        <v>0</v>
      </c>
      <c r="I10" s="51">
        <v>-216575750</v>
      </c>
      <c r="J10" s="51">
        <v>0</v>
      </c>
      <c r="K10" s="51">
        <v>1124093719</v>
      </c>
    </row>
    <row r="11" spans="1:11" x14ac:dyDescent="0.5">
      <c r="A11" s="51" t="s">
        <v>276</v>
      </c>
      <c r="B11" s="51">
        <v>91472045</v>
      </c>
      <c r="C11" s="51">
        <v>0</v>
      </c>
      <c r="D11" s="51">
        <v>-119913000</v>
      </c>
      <c r="E11" s="51">
        <v>0</v>
      </c>
      <c r="F11" s="51">
        <v>-28440955</v>
      </c>
      <c r="G11" s="51">
        <v>335975253</v>
      </c>
      <c r="H11" s="51">
        <v>0</v>
      </c>
      <c r="I11" s="51">
        <v>-125800000</v>
      </c>
      <c r="J11" s="51">
        <v>0</v>
      </c>
      <c r="K11" s="51">
        <v>210175253</v>
      </c>
    </row>
    <row r="12" spans="1:11" x14ac:dyDescent="0.5">
      <c r="A12" s="51" t="s">
        <v>277</v>
      </c>
      <c r="B12" s="51">
        <v>0</v>
      </c>
      <c r="C12" s="51">
        <v>0</v>
      </c>
      <c r="D12" s="51">
        <v>-5727500</v>
      </c>
      <c r="E12" s="51">
        <v>0</v>
      </c>
      <c r="F12" s="51">
        <v>-5727500</v>
      </c>
      <c r="G12" s="51">
        <v>0</v>
      </c>
      <c r="H12" s="51">
        <v>0</v>
      </c>
      <c r="I12" s="51">
        <v>-5727500</v>
      </c>
      <c r="J12" s="51">
        <v>0</v>
      </c>
      <c r="K12" s="51">
        <v>-5727500</v>
      </c>
    </row>
    <row r="13" spans="1:11" x14ac:dyDescent="0.5">
      <c r="A13" s="51" t="s">
        <v>278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5615766883</v>
      </c>
      <c r="H13" s="51">
        <v>0</v>
      </c>
      <c r="I13" s="51">
        <v>0</v>
      </c>
      <c r="J13" s="51">
        <v>-3303925625</v>
      </c>
      <c r="K13" s="51">
        <v>2311841258</v>
      </c>
    </row>
    <row r="14" spans="1:11" x14ac:dyDescent="0.5">
      <c r="A14" s="51" t="s">
        <v>279</v>
      </c>
      <c r="B14" s="51">
        <v>290449829</v>
      </c>
      <c r="C14" s="51">
        <v>0</v>
      </c>
      <c r="D14" s="51">
        <v>0</v>
      </c>
      <c r="E14" s="51">
        <v>0</v>
      </c>
      <c r="F14" s="51">
        <v>290449829</v>
      </c>
      <c r="G14" s="51">
        <v>3607336939</v>
      </c>
      <c r="H14" s="51">
        <v>0</v>
      </c>
      <c r="I14" s="51">
        <v>-349993789</v>
      </c>
      <c r="J14" s="51">
        <v>-417276326</v>
      </c>
      <c r="K14" s="51">
        <v>2840066824</v>
      </c>
    </row>
    <row r="15" spans="1:11" x14ac:dyDescent="0.5">
      <c r="A15" s="51" t="s">
        <v>280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392992623</v>
      </c>
      <c r="H15" s="51">
        <v>0</v>
      </c>
      <c r="I15" s="51">
        <v>0</v>
      </c>
      <c r="J15" s="51">
        <v>296592500</v>
      </c>
      <c r="K15" s="51">
        <v>689585123</v>
      </c>
    </row>
    <row r="16" spans="1:11" x14ac:dyDescent="0.5">
      <c r="A16" s="51" t="s">
        <v>281</v>
      </c>
      <c r="B16" s="51">
        <v>3509010</v>
      </c>
      <c r="C16" s="51">
        <v>0</v>
      </c>
      <c r="D16" s="51">
        <v>72333110</v>
      </c>
      <c r="E16" s="51">
        <v>42009375</v>
      </c>
      <c r="F16" s="51">
        <v>117851495</v>
      </c>
      <c r="G16" s="51">
        <v>205505862</v>
      </c>
      <c r="H16" s="51">
        <v>0</v>
      </c>
      <c r="I16" s="51">
        <v>0</v>
      </c>
      <c r="J16" s="51">
        <v>54047750</v>
      </c>
      <c r="K16" s="51">
        <v>259553612</v>
      </c>
    </row>
    <row r="17" spans="1:11" x14ac:dyDescent="0.5">
      <c r="A17" s="51" t="s">
        <v>282</v>
      </c>
      <c r="B17" s="51">
        <v>3571200000</v>
      </c>
      <c r="C17" s="51">
        <v>0</v>
      </c>
      <c r="D17" s="51">
        <v>0</v>
      </c>
      <c r="E17" s="51">
        <v>0</v>
      </c>
      <c r="F17" s="51">
        <v>3571200000</v>
      </c>
      <c r="G17" s="51">
        <v>36296297673</v>
      </c>
      <c r="H17" s="51">
        <v>0</v>
      </c>
      <c r="I17" s="51">
        <v>-23998274615</v>
      </c>
      <c r="J17" s="51">
        <v>0</v>
      </c>
      <c r="K17" s="51">
        <v>12298023058</v>
      </c>
    </row>
    <row r="18" spans="1:11" x14ac:dyDescent="0.5">
      <c r="A18" s="51" t="s">
        <v>283</v>
      </c>
      <c r="B18" s="51">
        <v>196075000</v>
      </c>
      <c r="C18" s="51">
        <v>0</v>
      </c>
      <c r="D18" s="51">
        <v>0</v>
      </c>
      <c r="E18" s="51">
        <v>0</v>
      </c>
      <c r="F18" s="51">
        <v>196075000</v>
      </c>
      <c r="G18" s="51">
        <v>1448201404</v>
      </c>
      <c r="H18" s="51">
        <v>0</v>
      </c>
      <c r="I18" s="51">
        <v>-994363375</v>
      </c>
      <c r="J18" s="51">
        <v>0</v>
      </c>
      <c r="K18" s="51">
        <v>453838029</v>
      </c>
    </row>
    <row r="19" spans="1:11" x14ac:dyDescent="0.5">
      <c r="A19" s="51" t="s">
        <v>284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772703678</v>
      </c>
      <c r="H19" s="51">
        <v>0</v>
      </c>
      <c r="I19" s="51">
        <v>0</v>
      </c>
      <c r="J19" s="51">
        <v>327992875</v>
      </c>
      <c r="K19" s="51">
        <v>1100696553</v>
      </c>
    </row>
    <row r="20" spans="1:11" x14ac:dyDescent="0.5">
      <c r="A20" s="51" t="s">
        <v>285</v>
      </c>
      <c r="B20" s="51">
        <v>39818702</v>
      </c>
      <c r="C20" s="51">
        <v>0</v>
      </c>
      <c r="D20" s="51">
        <v>6032000</v>
      </c>
      <c r="E20" s="51">
        <v>36984000</v>
      </c>
      <c r="F20" s="51">
        <v>82834702</v>
      </c>
      <c r="G20" s="51">
        <v>467165390</v>
      </c>
      <c r="H20" s="51">
        <v>0</v>
      </c>
      <c r="I20" s="51">
        <v>0</v>
      </c>
      <c r="J20" s="51">
        <v>246245625</v>
      </c>
      <c r="K20" s="51">
        <v>713411015</v>
      </c>
    </row>
    <row r="21" spans="1:11" x14ac:dyDescent="0.5">
      <c r="A21" s="51" t="s">
        <v>286</v>
      </c>
      <c r="B21" s="51">
        <v>100074929</v>
      </c>
      <c r="C21" s="51">
        <v>0</v>
      </c>
      <c r="D21" s="51">
        <v>-2491650</v>
      </c>
      <c r="E21" s="51">
        <v>0</v>
      </c>
      <c r="F21" s="51">
        <v>97583279</v>
      </c>
      <c r="G21" s="51">
        <v>608131386</v>
      </c>
      <c r="H21" s="51">
        <v>0</v>
      </c>
      <c r="I21" s="51">
        <v>-2491650</v>
      </c>
      <c r="J21" s="51">
        <v>153717875</v>
      </c>
      <c r="K21" s="51">
        <v>759357611</v>
      </c>
    </row>
    <row r="22" spans="1:11" x14ac:dyDescent="0.5">
      <c r="A22" s="51" t="s">
        <v>287</v>
      </c>
      <c r="B22" s="51">
        <v>40243240</v>
      </c>
      <c r="C22" s="51">
        <v>0</v>
      </c>
      <c r="D22" s="51">
        <v>-138261125</v>
      </c>
      <c r="E22" s="51">
        <v>206683125</v>
      </c>
      <c r="F22" s="51">
        <v>108665240</v>
      </c>
      <c r="G22" s="51">
        <v>458914614</v>
      </c>
      <c r="H22" s="51">
        <v>0</v>
      </c>
      <c r="I22" s="51">
        <v>0</v>
      </c>
      <c r="J22" s="51">
        <v>283366250</v>
      </c>
      <c r="K22" s="51">
        <v>742280864</v>
      </c>
    </row>
    <row r="23" spans="1:11" x14ac:dyDescent="0.5">
      <c r="A23" s="51" t="s">
        <v>288</v>
      </c>
      <c r="B23" s="51">
        <v>198028425</v>
      </c>
      <c r="C23" s="51">
        <v>0</v>
      </c>
      <c r="D23" s="51">
        <v>0</v>
      </c>
      <c r="E23" s="51">
        <v>0</v>
      </c>
      <c r="F23" s="51">
        <v>198028425</v>
      </c>
      <c r="G23" s="51">
        <v>2099501396</v>
      </c>
      <c r="H23" s="51">
        <v>0</v>
      </c>
      <c r="I23" s="51">
        <v>-149891250</v>
      </c>
      <c r="J23" s="51">
        <v>0</v>
      </c>
      <c r="K23" s="51">
        <v>1949610146</v>
      </c>
    </row>
    <row r="24" spans="1:11" x14ac:dyDescent="0.5">
      <c r="A24" s="51" t="s">
        <v>289</v>
      </c>
      <c r="B24" s="51">
        <v>86735378</v>
      </c>
      <c r="C24" s="51">
        <v>0</v>
      </c>
      <c r="D24" s="51">
        <v>0</v>
      </c>
      <c r="E24" s="51">
        <v>0</v>
      </c>
      <c r="F24" s="51">
        <v>86735378</v>
      </c>
      <c r="G24" s="51">
        <v>870567606</v>
      </c>
      <c r="H24" s="51">
        <v>0</v>
      </c>
      <c r="I24" s="51">
        <v>217913125</v>
      </c>
      <c r="J24" s="51">
        <v>0</v>
      </c>
      <c r="K24" s="51">
        <v>1088480731</v>
      </c>
    </row>
    <row r="25" spans="1:11" x14ac:dyDescent="0.5">
      <c r="A25" s="51" t="s">
        <v>290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1124865471</v>
      </c>
      <c r="K25" s="51">
        <v>1124865471</v>
      </c>
    </row>
    <row r="26" spans="1:11" x14ac:dyDescent="0.5">
      <c r="A26" s="51" t="s">
        <v>291</v>
      </c>
      <c r="B26" s="51">
        <v>91090633</v>
      </c>
      <c r="C26" s="51">
        <v>0</v>
      </c>
      <c r="D26" s="51">
        <v>0</v>
      </c>
      <c r="E26" s="51">
        <v>0</v>
      </c>
      <c r="F26" s="51">
        <v>91090633</v>
      </c>
      <c r="G26" s="51">
        <v>598432634</v>
      </c>
      <c r="H26" s="51">
        <v>0</v>
      </c>
      <c r="I26" s="51">
        <v>83736000</v>
      </c>
      <c r="J26" s="51">
        <v>0</v>
      </c>
      <c r="K26" s="51">
        <v>682168634</v>
      </c>
    </row>
    <row r="27" spans="1:11" x14ac:dyDescent="0.5">
      <c r="A27" s="51" t="s">
        <v>292</v>
      </c>
      <c r="B27" s="51">
        <v>3309950</v>
      </c>
      <c r="C27" s="51">
        <v>0</v>
      </c>
      <c r="D27" s="51">
        <v>142425001</v>
      </c>
      <c r="E27" s="51">
        <v>-20037000</v>
      </c>
      <c r="F27" s="51">
        <v>125697951</v>
      </c>
      <c r="G27" s="51">
        <v>348947430</v>
      </c>
      <c r="H27" s="51">
        <v>0</v>
      </c>
      <c r="I27" s="51">
        <v>0</v>
      </c>
      <c r="J27" s="51">
        <v>52083250</v>
      </c>
      <c r="K27" s="51">
        <v>401030680</v>
      </c>
    </row>
    <row r="28" spans="1:11" x14ac:dyDescent="0.5">
      <c r="A28" s="51" t="s">
        <v>293</v>
      </c>
      <c r="B28" s="51">
        <v>1861941503</v>
      </c>
      <c r="C28" s="51">
        <v>0</v>
      </c>
      <c r="D28" s="51">
        <v>0</v>
      </c>
      <c r="E28" s="51">
        <v>0</v>
      </c>
      <c r="F28" s="51">
        <v>1861941503</v>
      </c>
      <c r="G28" s="51">
        <v>17591769705</v>
      </c>
      <c r="H28" s="51">
        <v>0</v>
      </c>
      <c r="I28" s="51">
        <v>-10774782799</v>
      </c>
      <c r="J28" s="51">
        <v>0</v>
      </c>
      <c r="K28" s="51">
        <v>6816986906</v>
      </c>
    </row>
    <row r="29" spans="1:11" x14ac:dyDescent="0.5">
      <c r="A29" s="51" t="s">
        <v>294</v>
      </c>
      <c r="B29" s="51">
        <v>190703082</v>
      </c>
      <c r="C29" s="51">
        <v>0</v>
      </c>
      <c r="D29" s="51">
        <v>-72947075</v>
      </c>
      <c r="E29" s="51">
        <v>0</v>
      </c>
      <c r="F29" s="51">
        <v>117756007</v>
      </c>
      <c r="G29" s="51">
        <v>1638678413</v>
      </c>
      <c r="H29" s="51">
        <v>0</v>
      </c>
      <c r="I29" s="51">
        <v>-541100975</v>
      </c>
      <c r="J29" s="51">
        <v>0</v>
      </c>
      <c r="K29" s="51">
        <v>1097577438</v>
      </c>
    </row>
    <row r="30" spans="1:11" x14ac:dyDescent="0.5">
      <c r="A30" s="51" t="s">
        <v>295</v>
      </c>
      <c r="B30" s="51">
        <v>202423630</v>
      </c>
      <c r="C30" s="51">
        <v>0</v>
      </c>
      <c r="D30" s="51">
        <v>0</v>
      </c>
      <c r="E30" s="51">
        <v>0</v>
      </c>
      <c r="F30" s="51">
        <v>202423630</v>
      </c>
      <c r="G30" s="51">
        <v>593555565</v>
      </c>
      <c r="H30" s="51">
        <v>0</v>
      </c>
      <c r="I30" s="51">
        <v>-137080091</v>
      </c>
      <c r="J30" s="51">
        <v>0</v>
      </c>
      <c r="K30" s="51">
        <v>456475474</v>
      </c>
    </row>
    <row r="31" spans="1:11" x14ac:dyDescent="0.5">
      <c r="A31" s="51" t="s">
        <v>296</v>
      </c>
      <c r="B31" s="51">
        <v>406952941</v>
      </c>
      <c r="C31" s="51">
        <v>0</v>
      </c>
      <c r="D31" s="51">
        <v>-228735279</v>
      </c>
      <c r="E31" s="51">
        <v>-23872446</v>
      </c>
      <c r="F31" s="51">
        <v>154345216</v>
      </c>
      <c r="G31" s="51">
        <v>1207586398</v>
      </c>
      <c r="H31" s="51">
        <v>0</v>
      </c>
      <c r="I31" s="51">
        <v>-439404812</v>
      </c>
      <c r="J31" s="51">
        <v>-23872446</v>
      </c>
      <c r="K31" s="51">
        <v>744309140</v>
      </c>
    </row>
    <row r="32" spans="1:11" x14ac:dyDescent="0.5">
      <c r="A32" s="51" t="s">
        <v>297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85798076</v>
      </c>
      <c r="H32" s="51">
        <v>0</v>
      </c>
      <c r="I32" s="51">
        <v>0</v>
      </c>
      <c r="J32" s="51">
        <v>-327750000</v>
      </c>
      <c r="K32" s="51">
        <v>-241951924</v>
      </c>
    </row>
    <row r="33" spans="1:11" x14ac:dyDescent="0.5">
      <c r="A33" s="51" t="s">
        <v>298</v>
      </c>
      <c r="B33" s="51">
        <v>47751095</v>
      </c>
      <c r="C33" s="51">
        <v>0</v>
      </c>
      <c r="D33" s="51">
        <v>-76394045</v>
      </c>
      <c r="E33" s="51">
        <v>170327038</v>
      </c>
      <c r="F33" s="51">
        <v>141684088</v>
      </c>
      <c r="G33" s="51">
        <v>447842736</v>
      </c>
      <c r="H33" s="51">
        <v>0</v>
      </c>
      <c r="I33" s="51">
        <v>0</v>
      </c>
      <c r="J33" s="51">
        <v>170327038</v>
      </c>
      <c r="K33" s="51">
        <v>618169774</v>
      </c>
    </row>
    <row r="34" spans="1:11" x14ac:dyDescent="0.5">
      <c r="A34" s="51" t="s">
        <v>299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81503346119</v>
      </c>
      <c r="H34" s="51">
        <v>0</v>
      </c>
      <c r="I34" s="51">
        <v>0</v>
      </c>
      <c r="J34" s="51">
        <v>10055099528</v>
      </c>
      <c r="K34" s="51">
        <v>91558445647</v>
      </c>
    </row>
    <row r="35" spans="1:11" x14ac:dyDescent="0.5">
      <c r="A35" s="51" t="s">
        <v>300</v>
      </c>
      <c r="B35" s="51">
        <v>46925355</v>
      </c>
      <c r="C35" s="51">
        <v>0</v>
      </c>
      <c r="D35" s="51">
        <v>36513792</v>
      </c>
      <c r="E35" s="51">
        <v>0</v>
      </c>
      <c r="F35" s="51">
        <v>83439147</v>
      </c>
      <c r="G35" s="51">
        <v>199829923</v>
      </c>
      <c r="H35" s="51">
        <v>0</v>
      </c>
      <c r="I35" s="51">
        <v>36513792</v>
      </c>
      <c r="J35" s="51">
        <v>3917250</v>
      </c>
      <c r="K35" s="51">
        <v>240260965</v>
      </c>
    </row>
    <row r="36" spans="1:11" x14ac:dyDescent="0.5">
      <c r="A36" s="51" t="s">
        <v>301</v>
      </c>
      <c r="B36" s="51">
        <v>49094824</v>
      </c>
      <c r="C36" s="51">
        <v>0</v>
      </c>
      <c r="D36" s="51">
        <v>-41738236</v>
      </c>
      <c r="E36" s="51">
        <v>111911500</v>
      </c>
      <c r="F36" s="51">
        <v>119268088</v>
      </c>
      <c r="G36" s="51">
        <v>277333898</v>
      </c>
      <c r="H36" s="51">
        <v>0</v>
      </c>
      <c r="I36" s="51">
        <v>0</v>
      </c>
      <c r="J36" s="51">
        <v>111911500</v>
      </c>
      <c r="K36" s="51">
        <v>389245398</v>
      </c>
    </row>
    <row r="37" spans="1:11" x14ac:dyDescent="0.5">
      <c r="A37" s="51" t="s">
        <v>302</v>
      </c>
      <c r="B37" s="51">
        <v>55003126</v>
      </c>
      <c r="C37" s="51">
        <v>0</v>
      </c>
      <c r="D37" s="51">
        <v>34781015</v>
      </c>
      <c r="E37" s="51">
        <v>22141360</v>
      </c>
      <c r="F37" s="51">
        <v>111925501</v>
      </c>
      <c r="G37" s="51">
        <v>154898377</v>
      </c>
      <c r="H37" s="51">
        <v>0</v>
      </c>
      <c r="I37" s="51">
        <v>-6061000</v>
      </c>
      <c r="J37" s="51">
        <v>4157985</v>
      </c>
      <c r="K37" s="51">
        <v>152995362</v>
      </c>
    </row>
    <row r="38" spans="1:11" x14ac:dyDescent="0.5">
      <c r="A38" s="51" t="s">
        <v>303</v>
      </c>
      <c r="B38" s="51">
        <v>96881944</v>
      </c>
      <c r="C38" s="51">
        <v>0</v>
      </c>
      <c r="D38" s="51">
        <v>24532201</v>
      </c>
      <c r="E38" s="51">
        <v>0</v>
      </c>
      <c r="F38" s="51">
        <v>121414145</v>
      </c>
      <c r="G38" s="51">
        <v>265195706</v>
      </c>
      <c r="H38" s="51">
        <v>0</v>
      </c>
      <c r="I38" s="51">
        <v>53022207</v>
      </c>
      <c r="J38" s="51">
        <v>0</v>
      </c>
      <c r="K38" s="51">
        <v>318217913</v>
      </c>
    </row>
    <row r="39" spans="1:11" x14ac:dyDescent="0.5">
      <c r="A39" s="51" t="s">
        <v>304</v>
      </c>
      <c r="B39" s="51">
        <v>86204805</v>
      </c>
      <c r="C39" s="51">
        <v>0</v>
      </c>
      <c r="D39" s="51">
        <v>-6380000</v>
      </c>
      <c r="E39" s="51">
        <v>0</v>
      </c>
      <c r="F39" s="51">
        <v>79824805</v>
      </c>
      <c r="G39" s="51">
        <v>86204805</v>
      </c>
      <c r="H39" s="51">
        <v>0</v>
      </c>
      <c r="I39" s="51">
        <v>-6380000</v>
      </c>
      <c r="J39" s="51">
        <v>0</v>
      </c>
      <c r="K39" s="51">
        <v>79824805</v>
      </c>
    </row>
    <row r="40" spans="1:11" x14ac:dyDescent="0.5">
      <c r="A40" s="51" t="s">
        <v>305</v>
      </c>
      <c r="B40" s="51">
        <v>37950370</v>
      </c>
      <c r="C40" s="51">
        <v>0</v>
      </c>
      <c r="D40" s="51">
        <v>-6126250</v>
      </c>
      <c r="E40" s="51">
        <v>0</v>
      </c>
      <c r="F40" s="51">
        <v>31824120</v>
      </c>
      <c r="G40" s="51">
        <v>37950370</v>
      </c>
      <c r="H40" s="51">
        <v>0</v>
      </c>
      <c r="I40" s="51">
        <v>-6126250</v>
      </c>
      <c r="J40" s="51">
        <v>0</v>
      </c>
      <c r="K40" s="51">
        <v>31824120</v>
      </c>
    </row>
    <row r="41" spans="1:11" x14ac:dyDescent="0.5">
      <c r="A41" s="51" t="s">
        <v>306</v>
      </c>
      <c r="B41" s="51">
        <v>0</v>
      </c>
      <c r="C41" s="51">
        <v>0</v>
      </c>
      <c r="D41" s="51">
        <v>0</v>
      </c>
      <c r="E41" s="51">
        <v>0</v>
      </c>
      <c r="F41" s="51">
        <v>0</v>
      </c>
      <c r="G41" s="51">
        <v>3684015745</v>
      </c>
      <c r="H41" s="51">
        <v>0</v>
      </c>
      <c r="I41" s="51">
        <v>0</v>
      </c>
      <c r="J41" s="51">
        <v>1042442240</v>
      </c>
      <c r="K41" s="51">
        <v>4726457985</v>
      </c>
    </row>
    <row r="42" spans="1:11" x14ac:dyDescent="0.5">
      <c r="A42" s="51" t="s">
        <v>307</v>
      </c>
      <c r="B42" s="51">
        <v>0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93550372</v>
      </c>
      <c r="K42" s="51">
        <v>93550372</v>
      </c>
    </row>
    <row r="43" spans="1:11" x14ac:dyDescent="0.5">
      <c r="A43" s="51" t="s">
        <v>308</v>
      </c>
      <c r="B43" s="51">
        <v>96694520</v>
      </c>
      <c r="C43" s="51">
        <v>0</v>
      </c>
      <c r="D43" s="51">
        <v>0</v>
      </c>
      <c r="E43" s="51">
        <v>0</v>
      </c>
      <c r="F43" s="51">
        <v>96694520</v>
      </c>
      <c r="G43" s="51">
        <v>798880583</v>
      </c>
      <c r="H43" s="51">
        <v>0</v>
      </c>
      <c r="I43" s="51">
        <v>-6242250</v>
      </c>
      <c r="J43" s="51">
        <v>0</v>
      </c>
      <c r="K43" s="51">
        <v>792638333</v>
      </c>
    </row>
    <row r="44" spans="1:11" x14ac:dyDescent="0.5">
      <c r="A44" s="51" t="s">
        <v>309</v>
      </c>
      <c r="B44" s="51">
        <v>45768740</v>
      </c>
      <c r="C44" s="51">
        <v>0</v>
      </c>
      <c r="D44" s="51">
        <v>0</v>
      </c>
      <c r="E44" s="51">
        <v>0</v>
      </c>
      <c r="F44" s="51">
        <v>45768740</v>
      </c>
      <c r="G44" s="51">
        <v>416737918</v>
      </c>
      <c r="H44" s="51">
        <v>0</v>
      </c>
      <c r="I44" s="51">
        <v>-838140</v>
      </c>
      <c r="J44" s="51">
        <v>0</v>
      </c>
      <c r="K44" s="51">
        <v>415899778</v>
      </c>
    </row>
    <row r="45" spans="1:11" x14ac:dyDescent="0.5">
      <c r="A45" s="51" t="s">
        <v>310</v>
      </c>
      <c r="B45" s="51">
        <v>91165715</v>
      </c>
      <c r="C45" s="51">
        <v>0</v>
      </c>
      <c r="D45" s="51">
        <v>92677500</v>
      </c>
      <c r="E45" s="51">
        <v>0</v>
      </c>
      <c r="F45" s="51">
        <v>183843215</v>
      </c>
      <c r="G45" s="51">
        <v>548020870</v>
      </c>
      <c r="H45" s="51">
        <v>0</v>
      </c>
      <c r="I45" s="51">
        <v>310735625</v>
      </c>
      <c r="J45" s="51">
        <v>0</v>
      </c>
      <c r="K45" s="51">
        <v>858756495</v>
      </c>
    </row>
    <row r="46" spans="1:11" x14ac:dyDescent="0.5">
      <c r="A46" s="51" t="s">
        <v>311</v>
      </c>
      <c r="B46" s="51">
        <v>0</v>
      </c>
      <c r="C46" s="51">
        <v>0</v>
      </c>
      <c r="D46" s="51">
        <v>0</v>
      </c>
      <c r="E46" s="51">
        <v>0</v>
      </c>
      <c r="F46" s="51">
        <v>0</v>
      </c>
      <c r="G46" s="51">
        <v>674053279</v>
      </c>
      <c r="H46" s="51">
        <v>0</v>
      </c>
      <c r="I46" s="51">
        <v>0</v>
      </c>
      <c r="J46" s="51">
        <v>307032500</v>
      </c>
      <c r="K46" s="51">
        <v>981085779</v>
      </c>
    </row>
    <row r="47" spans="1:11" x14ac:dyDescent="0.5">
      <c r="A47" s="51" t="s">
        <v>312</v>
      </c>
      <c r="B47" s="51">
        <v>1695694692</v>
      </c>
      <c r="C47" s="51">
        <v>0</v>
      </c>
      <c r="D47" s="51">
        <v>0</v>
      </c>
      <c r="E47" s="51">
        <v>0</v>
      </c>
      <c r="F47" s="51">
        <v>1695694692</v>
      </c>
      <c r="G47" s="51">
        <v>14799837986</v>
      </c>
      <c r="H47" s="51">
        <v>0</v>
      </c>
      <c r="I47" s="51">
        <v>-4092740281</v>
      </c>
      <c r="J47" s="51">
        <v>0</v>
      </c>
      <c r="K47" s="51">
        <v>10707097705</v>
      </c>
    </row>
    <row r="48" spans="1:11" x14ac:dyDescent="0.5">
      <c r="A48" s="51" t="s">
        <v>313</v>
      </c>
      <c r="B48" s="51">
        <v>97671232</v>
      </c>
      <c r="C48" s="51">
        <v>0</v>
      </c>
      <c r="D48" s="51">
        <v>0</v>
      </c>
      <c r="E48" s="51">
        <v>0</v>
      </c>
      <c r="F48" s="51">
        <v>97671232</v>
      </c>
      <c r="G48" s="51">
        <v>695561800</v>
      </c>
      <c r="H48" s="51">
        <v>0</v>
      </c>
      <c r="I48" s="51">
        <v>-36169750</v>
      </c>
      <c r="J48" s="51">
        <v>0</v>
      </c>
      <c r="K48" s="51">
        <v>659392050</v>
      </c>
    </row>
    <row r="49" spans="1:11" x14ac:dyDescent="0.5">
      <c r="A49" s="51" t="s">
        <v>314</v>
      </c>
      <c r="B49" s="51">
        <v>47348408</v>
      </c>
      <c r="C49" s="51">
        <v>0</v>
      </c>
      <c r="D49" s="51">
        <v>-6307500</v>
      </c>
      <c r="E49" s="51">
        <v>0</v>
      </c>
      <c r="F49" s="51">
        <v>41040908</v>
      </c>
      <c r="G49" s="51">
        <v>47348408</v>
      </c>
      <c r="H49" s="51">
        <v>0</v>
      </c>
      <c r="I49" s="51">
        <v>-6307500</v>
      </c>
      <c r="J49" s="51">
        <v>0</v>
      </c>
      <c r="K49" s="51">
        <v>41040908</v>
      </c>
    </row>
    <row r="50" spans="1:11" ht="17.399999999999999" thickBot="1" x14ac:dyDescent="0.55000000000000004">
      <c r="A50" s="51" t="s">
        <v>2</v>
      </c>
      <c r="B50" s="55">
        <f t="shared" ref="B50:K50" si="0">SUM(B10:B49)</f>
        <v>10023153582</v>
      </c>
      <c r="C50" s="55">
        <f t="shared" si="0"/>
        <v>0</v>
      </c>
      <c r="D50" s="55">
        <f t="shared" si="0"/>
        <v>-295727041</v>
      </c>
      <c r="E50" s="55">
        <f t="shared" si="0"/>
        <v>546146952</v>
      </c>
      <c r="F50" s="55">
        <f t="shared" si="0"/>
        <v>10273573493</v>
      </c>
      <c r="G50" s="55">
        <f t="shared" si="0"/>
        <v>181221556920</v>
      </c>
      <c r="H50" s="55">
        <f t="shared" si="0"/>
        <v>0</v>
      </c>
      <c r="I50" s="55">
        <f t="shared" si="0"/>
        <v>-41194431028</v>
      </c>
      <c r="J50" s="55">
        <f t="shared" si="0"/>
        <v>10254525612</v>
      </c>
      <c r="K50" s="55">
        <f t="shared" si="0"/>
        <v>150281651504</v>
      </c>
    </row>
    <row r="51" spans="1:11" ht="17.399999999999999" thickTop="1" x14ac:dyDescent="0.5"/>
  </sheetData>
  <mergeCells count="17">
    <mergeCell ref="A1:K1"/>
    <mergeCell ref="A2:K2"/>
    <mergeCell ref="A3:K3"/>
    <mergeCell ref="C7:C8"/>
    <mergeCell ref="D7:D8"/>
    <mergeCell ref="E7:E8"/>
    <mergeCell ref="H7:H8"/>
    <mergeCell ref="I7:I8"/>
    <mergeCell ref="J7:J8"/>
    <mergeCell ref="A4:K4"/>
    <mergeCell ref="C6:F6"/>
    <mergeCell ref="H6:K6"/>
    <mergeCell ref="A7:A9"/>
    <mergeCell ref="K7:K9"/>
    <mergeCell ref="F7:F9"/>
    <mergeCell ref="B7:B8"/>
    <mergeCell ref="G7:G8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6053-6D8B-4C15-85DA-2DE36E3ED8D7}">
  <dimension ref="A1:G13"/>
  <sheetViews>
    <sheetView rightToLeft="1" zoomScale="85" zoomScaleNormal="85" zoomScaleSheetLayoutView="90" workbookViewId="0">
      <selection activeCell="J19" sqref="J19"/>
    </sheetView>
  </sheetViews>
  <sheetFormatPr defaultColWidth="9.109375" defaultRowHeight="16.8" x14ac:dyDescent="0.5"/>
  <cols>
    <col min="1" max="1" width="47.88671875" style="7" bestFit="1" customWidth="1"/>
    <col min="2" max="2" width="14.109375" style="7" bestFit="1" customWidth="1"/>
    <col min="3" max="3" width="14.44140625" style="7" bestFit="1" customWidth="1"/>
    <col min="4" max="5" width="14.33203125" style="7" bestFit="1" customWidth="1"/>
    <col min="6" max="7" width="14.44140625" style="7" bestFit="1" customWidth="1"/>
    <col min="8" max="16384" width="9.109375" style="7"/>
  </cols>
  <sheetData>
    <row r="1" spans="1:7" ht="20.399999999999999" x14ac:dyDescent="0.65">
      <c r="A1" s="85" t="s">
        <v>120</v>
      </c>
      <c r="B1" s="85"/>
      <c r="C1" s="85"/>
      <c r="D1" s="85"/>
      <c r="E1" s="85"/>
      <c r="F1" s="85"/>
      <c r="G1" s="85"/>
    </row>
    <row r="2" spans="1:7" ht="20.399999999999999" x14ac:dyDescent="0.65">
      <c r="A2" s="85" t="s">
        <v>71</v>
      </c>
      <c r="B2" s="85"/>
      <c r="C2" s="85"/>
      <c r="D2" s="85"/>
      <c r="E2" s="85"/>
      <c r="F2" s="85"/>
      <c r="G2" s="85"/>
    </row>
    <row r="3" spans="1:7" ht="20.399999999999999" x14ac:dyDescent="0.65">
      <c r="A3" s="85" t="s">
        <v>121</v>
      </c>
      <c r="B3" s="85"/>
      <c r="C3" s="85"/>
      <c r="D3" s="85"/>
      <c r="E3" s="85"/>
      <c r="F3" s="85"/>
      <c r="G3" s="85"/>
    </row>
    <row r="4" spans="1:7" ht="20.399999999999999" x14ac:dyDescent="0.5">
      <c r="A4" s="86" t="s">
        <v>118</v>
      </c>
      <c r="B4" s="86"/>
      <c r="C4" s="86"/>
      <c r="D4" s="86"/>
      <c r="E4" s="86"/>
      <c r="F4" s="86"/>
      <c r="G4" s="86"/>
    </row>
    <row r="6" spans="1:7" ht="19.5" customHeight="1" thickBot="1" x14ac:dyDescent="0.55000000000000004">
      <c r="A6" s="6"/>
      <c r="B6" s="109" t="s">
        <v>101</v>
      </c>
      <c r="C6" s="109"/>
      <c r="D6" s="109"/>
      <c r="E6" s="109" t="s">
        <v>122</v>
      </c>
      <c r="F6" s="109"/>
      <c r="G6" s="109"/>
    </row>
    <row r="7" spans="1:7" ht="20.25" customHeight="1" x14ac:dyDescent="0.5">
      <c r="A7" s="114"/>
      <c r="B7" s="112" t="s">
        <v>14</v>
      </c>
      <c r="C7" s="112" t="s">
        <v>15</v>
      </c>
      <c r="D7" s="112" t="s">
        <v>2</v>
      </c>
      <c r="E7" s="112" t="s">
        <v>14</v>
      </c>
      <c r="F7" s="112" t="s">
        <v>15</v>
      </c>
      <c r="G7" s="112" t="s">
        <v>2</v>
      </c>
    </row>
    <row r="8" spans="1:7" ht="20.25" customHeight="1" x14ac:dyDescent="0.5">
      <c r="A8" s="115"/>
      <c r="B8" s="113"/>
      <c r="C8" s="113"/>
      <c r="D8" s="113"/>
      <c r="E8" s="113"/>
      <c r="F8" s="113"/>
      <c r="G8" s="113"/>
    </row>
    <row r="9" spans="1:7" ht="18" thickBot="1" x14ac:dyDescent="0.55000000000000004">
      <c r="A9" s="115"/>
      <c r="B9" s="20"/>
      <c r="C9" s="20"/>
      <c r="D9" s="109"/>
      <c r="E9" s="20"/>
      <c r="F9" s="20"/>
      <c r="G9" s="109"/>
    </row>
    <row r="10" spans="1:7" x14ac:dyDescent="0.5">
      <c r="A10" s="51" t="s">
        <v>198</v>
      </c>
      <c r="B10" s="51">
        <v>587867395937</v>
      </c>
      <c r="C10" s="51">
        <v>-526122603</v>
      </c>
      <c r="D10" s="51">
        <v>587341273334</v>
      </c>
      <c r="E10" s="51">
        <v>1884287751</v>
      </c>
      <c r="F10" s="51">
        <v>1697898803603</v>
      </c>
      <c r="G10" s="51">
        <v>1699783091354</v>
      </c>
    </row>
    <row r="11" spans="1:7" x14ac:dyDescent="0.5">
      <c r="A11" s="51" t="s">
        <v>199</v>
      </c>
      <c r="B11" s="51">
        <v>-862659498500</v>
      </c>
      <c r="C11" s="51">
        <v>2211823833088</v>
      </c>
      <c r="D11" s="51">
        <v>1349164334588</v>
      </c>
      <c r="E11" s="51">
        <v>1830633658479</v>
      </c>
      <c r="F11" s="51">
        <v>4101544733423</v>
      </c>
      <c r="G11" s="51">
        <v>5932178391902</v>
      </c>
    </row>
    <row r="12" spans="1:7" ht="17.399999999999999" thickBot="1" x14ac:dyDescent="0.55000000000000004">
      <c r="A12" s="68" t="s">
        <v>2</v>
      </c>
      <c r="B12" s="55">
        <f t="shared" ref="B12:G12" si="0">SUM(B10:B11)</f>
        <v>-274792102563</v>
      </c>
      <c r="C12" s="55">
        <f t="shared" si="0"/>
        <v>2211297710485</v>
      </c>
      <c r="D12" s="55">
        <f t="shared" si="0"/>
        <v>1936505607922</v>
      </c>
      <c r="E12" s="55">
        <f t="shared" si="0"/>
        <v>1832517946230</v>
      </c>
      <c r="F12" s="55">
        <f t="shared" si="0"/>
        <v>5799443537026</v>
      </c>
      <c r="G12" s="55">
        <f t="shared" si="0"/>
        <v>7631961483256</v>
      </c>
    </row>
    <row r="13" spans="1:7" ht="17.399999999999999" thickTop="1" x14ac:dyDescent="0.5"/>
  </sheetData>
  <mergeCells count="13">
    <mergeCell ref="A1:G1"/>
    <mergeCell ref="A2:G2"/>
    <mergeCell ref="A3:G3"/>
    <mergeCell ref="A4:G4"/>
    <mergeCell ref="E7:E8"/>
    <mergeCell ref="F7:F8"/>
    <mergeCell ref="G7:G9"/>
    <mergeCell ref="D7:D9"/>
    <mergeCell ref="A7:A9"/>
    <mergeCell ref="B7:B8"/>
    <mergeCell ref="C7:C8"/>
    <mergeCell ref="E6:G6"/>
    <mergeCell ref="B6:D6"/>
  </mergeCells>
  <pageMargins left="0.7" right="0.7" top="0.75" bottom="0.75" header="0.3" footer="0.3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rightToLeft="1" zoomScaleNormal="100" zoomScaleSheetLayoutView="100" workbookViewId="0">
      <selection activeCell="K17" sqref="K17"/>
    </sheetView>
  </sheetViews>
  <sheetFormatPr defaultColWidth="9.109375" defaultRowHeight="16.2" x14ac:dyDescent="0.5"/>
  <cols>
    <col min="1" max="1" width="23.6640625" style="5" customWidth="1"/>
    <col min="2" max="2" width="29.44140625" style="5" customWidth="1"/>
    <col min="3" max="3" width="12.5546875" style="5" customWidth="1"/>
    <col min="4" max="4" width="22.44140625" style="5" customWidth="1"/>
    <col min="5" max="5" width="10.33203125" style="5" customWidth="1"/>
    <col min="6" max="16384" width="9.109375" style="5"/>
  </cols>
  <sheetData>
    <row r="1" spans="1:6" ht="20.399999999999999" x14ac:dyDescent="0.65">
      <c r="A1" s="85" t="s">
        <v>120</v>
      </c>
      <c r="B1" s="85"/>
      <c r="C1" s="85"/>
      <c r="D1" s="85"/>
      <c r="E1" s="85"/>
    </row>
    <row r="2" spans="1:6" ht="20.399999999999999" x14ac:dyDescent="0.65">
      <c r="A2" s="85" t="s">
        <v>71</v>
      </c>
      <c r="B2" s="85"/>
      <c r="C2" s="85"/>
      <c r="D2" s="85"/>
      <c r="E2" s="85"/>
    </row>
    <row r="3" spans="1:6" ht="20.399999999999999" x14ac:dyDescent="0.65">
      <c r="A3" s="85" t="s">
        <v>121</v>
      </c>
      <c r="B3" s="85"/>
      <c r="C3" s="85"/>
      <c r="D3" s="85"/>
      <c r="E3" s="85"/>
    </row>
    <row r="4" spans="1:6" ht="20.399999999999999" x14ac:dyDescent="0.5">
      <c r="A4" s="86" t="s">
        <v>115</v>
      </c>
      <c r="B4" s="86"/>
      <c r="C4" s="86"/>
      <c r="D4" s="86"/>
      <c r="E4" s="86"/>
    </row>
    <row r="5" spans="1:6" ht="16.8" thickBot="1" x14ac:dyDescent="0.55000000000000004">
      <c r="A5" s="3"/>
      <c r="B5" s="3"/>
      <c r="C5" s="3"/>
      <c r="D5" s="3"/>
      <c r="E5" s="3"/>
    </row>
    <row r="6" spans="1:6" ht="37.5" customHeight="1" thickBot="1" x14ac:dyDescent="0.55000000000000004">
      <c r="A6" s="48" t="s">
        <v>22</v>
      </c>
      <c r="B6" s="116" t="s">
        <v>101</v>
      </c>
      <c r="C6" s="116"/>
      <c r="D6" s="117" t="s">
        <v>122</v>
      </c>
      <c r="E6" s="117"/>
      <c r="F6" s="4"/>
    </row>
    <row r="7" spans="1:6" ht="59.25" customHeight="1" x14ac:dyDescent="0.5">
      <c r="A7" s="72" t="s">
        <v>18</v>
      </c>
      <c r="B7" s="72" t="s">
        <v>19</v>
      </c>
      <c r="C7" s="72" t="s">
        <v>20</v>
      </c>
      <c r="D7" s="72" t="s">
        <v>19</v>
      </c>
      <c r="E7" s="72" t="s">
        <v>20</v>
      </c>
      <c r="F7" s="47"/>
    </row>
    <row r="8" spans="1:6" x14ac:dyDescent="0.5">
      <c r="A8" s="51" t="s">
        <v>126</v>
      </c>
      <c r="B8" s="70">
        <v>127166109</v>
      </c>
      <c r="C8" s="52">
        <f>B8/B12</f>
        <v>0.62258064061292828</v>
      </c>
      <c r="D8" s="70">
        <v>1935871743</v>
      </c>
      <c r="E8" s="52">
        <f>D8/D12</f>
        <v>0.26826735222237397</v>
      </c>
    </row>
    <row r="9" spans="1:6" x14ac:dyDescent="0.5">
      <c r="A9" s="51" t="s">
        <v>127</v>
      </c>
      <c r="B9" s="70">
        <v>123405</v>
      </c>
      <c r="C9" s="52">
        <f>B9/B12</f>
        <v>6.0416697938629564E-4</v>
      </c>
      <c r="D9" s="70">
        <v>1109077</v>
      </c>
      <c r="E9" s="52">
        <f>D9/D12</f>
        <v>1.5369259418997257E-4</v>
      </c>
    </row>
    <row r="10" spans="1:6" x14ac:dyDescent="0.5">
      <c r="A10" s="51" t="s">
        <v>128</v>
      </c>
      <c r="B10" s="70">
        <v>74225223</v>
      </c>
      <c r="C10" s="52">
        <f>B10/B12</f>
        <v>0.36339231614751588</v>
      </c>
      <c r="D10" s="70">
        <v>5250344895</v>
      </c>
      <c r="E10" s="52">
        <f>D10/D12</f>
        <v>0.72757719013614841</v>
      </c>
    </row>
    <row r="11" spans="1:6" x14ac:dyDescent="0.5">
      <c r="A11" s="51" t="s">
        <v>129</v>
      </c>
      <c r="B11" s="70">
        <v>2741709</v>
      </c>
      <c r="C11" s="52">
        <f>B11/B12</f>
        <v>1.3422876260169532E-2</v>
      </c>
      <c r="D11" s="70">
        <v>28877550</v>
      </c>
      <c r="E11" s="52">
        <f>D11/D12</f>
        <v>4.0017650472876469E-3</v>
      </c>
    </row>
    <row r="12" spans="1:6" ht="17.399999999999999" thickBot="1" x14ac:dyDescent="0.55000000000000004">
      <c r="A12" s="73" t="s">
        <v>541</v>
      </c>
      <c r="B12" s="65">
        <f>SUM(B8:B11)</f>
        <v>204256446</v>
      </c>
      <c r="C12" s="57">
        <f>SUM(C8:C11)</f>
        <v>1</v>
      </c>
      <c r="D12" s="65">
        <f>SUM(D8:D11)</f>
        <v>7216203265</v>
      </c>
      <c r="E12" s="57">
        <f>SUM(E8:E11)</f>
        <v>1</v>
      </c>
    </row>
    <row r="13" spans="1:6" ht="16.8" thickTop="1" x14ac:dyDescent="0.5"/>
  </sheetData>
  <mergeCells count="6">
    <mergeCell ref="B6:C6"/>
    <mergeCell ref="A4:E4"/>
    <mergeCell ref="D6:E6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FB87-ACDE-4332-A683-1A3C8B5D683E}">
  <dimension ref="A1:I10"/>
  <sheetViews>
    <sheetView rightToLeft="1" zoomScaleNormal="100" workbookViewId="0">
      <selection activeCell="H14" sqref="H14"/>
    </sheetView>
  </sheetViews>
  <sheetFormatPr defaultRowHeight="16.8" x14ac:dyDescent="0.5"/>
  <cols>
    <col min="1" max="1" width="23.44140625" style="7" customWidth="1"/>
    <col min="2" max="2" width="23" style="7" customWidth="1"/>
    <col min="3" max="3" width="21.88671875" style="7" customWidth="1"/>
    <col min="4" max="16384" width="8.88671875" style="7"/>
  </cols>
  <sheetData>
    <row r="1" spans="1:9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</row>
    <row r="2" spans="1:9" ht="20.399999999999999" x14ac:dyDescent="0.65">
      <c r="A2" s="85" t="s">
        <v>71</v>
      </c>
      <c r="B2" s="85"/>
      <c r="C2" s="85"/>
      <c r="D2" s="85"/>
      <c r="E2" s="85"/>
      <c r="F2" s="85"/>
      <c r="G2" s="85"/>
      <c r="H2" s="85"/>
      <c r="I2" s="85"/>
    </row>
    <row r="3" spans="1:9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</row>
    <row r="4" spans="1:9" ht="20.399999999999999" x14ac:dyDescent="0.5">
      <c r="A4" s="86" t="s">
        <v>116</v>
      </c>
      <c r="B4" s="86"/>
      <c r="C4" s="86"/>
      <c r="D4" s="86"/>
      <c r="E4" s="86"/>
      <c r="F4" s="86"/>
      <c r="G4" s="86"/>
      <c r="H4" s="86"/>
      <c r="I4" s="86"/>
    </row>
    <row r="5" spans="1:9" x14ac:dyDescent="0.5">
      <c r="A5" s="5"/>
      <c r="B5" s="5"/>
      <c r="C5" s="5"/>
      <c r="D5" s="5"/>
      <c r="E5" s="5"/>
      <c r="F5" s="5"/>
      <c r="G5" s="5"/>
      <c r="H5" s="5"/>
      <c r="I5" s="5"/>
    </row>
    <row r="6" spans="1:9" ht="17.399999999999999" x14ac:dyDescent="0.5">
      <c r="A6" s="4"/>
      <c r="B6" s="27" t="s">
        <v>106</v>
      </c>
      <c r="C6" s="27" t="s">
        <v>122</v>
      </c>
      <c r="D6" s="28"/>
      <c r="E6" s="28"/>
      <c r="F6" s="4"/>
      <c r="G6" s="4"/>
      <c r="H6" s="4"/>
      <c r="I6" s="4"/>
    </row>
    <row r="7" spans="1:9" ht="18" thickBot="1" x14ac:dyDescent="0.55000000000000004">
      <c r="A7" s="34" t="s">
        <v>108</v>
      </c>
      <c r="B7" s="29" t="s">
        <v>107</v>
      </c>
      <c r="C7" s="29" t="s">
        <v>107</v>
      </c>
      <c r="D7" s="4"/>
      <c r="E7" s="47"/>
      <c r="F7" s="4"/>
      <c r="G7" s="4"/>
      <c r="H7" s="4"/>
      <c r="I7" s="47"/>
    </row>
    <row r="8" spans="1:9" x14ac:dyDescent="0.5">
      <c r="A8" s="51" t="s">
        <v>131</v>
      </c>
      <c r="B8" s="51">
        <v>8350103126</v>
      </c>
      <c r="C8" s="51">
        <v>74472517677</v>
      </c>
    </row>
    <row r="9" spans="1:9" ht="17.399999999999999" thickBot="1" x14ac:dyDescent="0.55000000000000004">
      <c r="A9" s="68" t="s">
        <v>2</v>
      </c>
      <c r="B9" s="55">
        <f>SUM(B8:B8)</f>
        <v>8350103126</v>
      </c>
      <c r="C9" s="55">
        <f>SUM(C8:C8)</f>
        <v>74472517677</v>
      </c>
    </row>
    <row r="10" spans="1:9" ht="17.399999999999999" thickTop="1" x14ac:dyDescent="0.5"/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4516-2072-42A8-877E-37BB5BACA214}">
  <dimension ref="A1:K86"/>
  <sheetViews>
    <sheetView rightToLeft="1" zoomScale="70" zoomScaleNormal="70" workbookViewId="0">
      <pane ySplit="9" topLeftCell="A10" activePane="bottomLeft" state="frozen"/>
      <selection pane="bottomLeft" activeCell="O21" sqref="O21"/>
    </sheetView>
  </sheetViews>
  <sheetFormatPr defaultRowHeight="16.8" x14ac:dyDescent="0.5"/>
  <cols>
    <col min="1" max="1" width="46" style="7" customWidth="1"/>
    <col min="2" max="2" width="37.33203125" style="7" customWidth="1"/>
    <col min="3" max="3" width="22" style="7" customWidth="1"/>
    <col min="4" max="5" width="20.88671875" style="7" customWidth="1"/>
    <col min="6" max="6" width="16.109375" style="7" customWidth="1"/>
    <col min="7" max="7" width="22.44140625" style="7" customWidth="1"/>
    <col min="8" max="8" width="20.44140625" style="7" customWidth="1"/>
    <col min="9" max="9" width="22.33203125" style="7" customWidth="1"/>
    <col min="10" max="10" width="18.88671875" style="7" customWidth="1"/>
    <col min="11" max="11" width="11.5546875" style="7" customWidth="1"/>
    <col min="12" max="16384" width="8.88671875" style="7"/>
  </cols>
  <sheetData>
    <row r="1" spans="1:11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0.399999999999999" x14ac:dyDescent="0.65">
      <c r="A2" s="85" t="s">
        <v>111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20.399999999999999" x14ac:dyDescent="0.5">
      <c r="A4" s="86" t="s">
        <v>117</v>
      </c>
      <c r="B4" s="86"/>
      <c r="C4" s="86"/>
      <c r="D4" s="86"/>
      <c r="E4" s="86"/>
      <c r="F4" s="86"/>
      <c r="G4" s="86"/>
      <c r="H4" s="86"/>
      <c r="I4" s="86"/>
    </row>
    <row r="5" spans="1:11" x14ac:dyDescent="0.5">
      <c r="B5" s="30"/>
      <c r="C5" s="30"/>
      <c r="D5" s="30"/>
      <c r="E5" s="30"/>
    </row>
    <row r="6" spans="1:11" ht="18" thickBot="1" x14ac:dyDescent="0.55000000000000004">
      <c r="A6" s="3"/>
      <c r="B6" s="109" t="s">
        <v>101</v>
      </c>
      <c r="C6" s="109"/>
      <c r="D6" s="109"/>
      <c r="E6" s="109"/>
      <c r="F6" s="109"/>
      <c r="G6" s="109" t="s">
        <v>122</v>
      </c>
      <c r="H6" s="109"/>
      <c r="I6" s="109"/>
      <c r="J6" s="109"/>
      <c r="K6" s="109"/>
    </row>
    <row r="7" spans="1:11" ht="15" customHeight="1" x14ac:dyDescent="0.5">
      <c r="A7" s="100" t="s">
        <v>109</v>
      </c>
      <c r="B7" s="119" t="s">
        <v>17</v>
      </c>
      <c r="C7" s="119" t="s">
        <v>14</v>
      </c>
      <c r="D7" s="112" t="s">
        <v>15</v>
      </c>
      <c r="E7" s="112" t="s">
        <v>2</v>
      </c>
      <c r="F7" s="112"/>
      <c r="G7" s="112" t="s">
        <v>17</v>
      </c>
      <c r="H7" s="112" t="s">
        <v>14</v>
      </c>
      <c r="I7" s="112" t="s">
        <v>15</v>
      </c>
      <c r="J7" s="112" t="s">
        <v>2</v>
      </c>
      <c r="K7" s="112"/>
    </row>
    <row r="8" spans="1:11" ht="15.75" customHeight="1" thickBot="1" x14ac:dyDescent="0.55000000000000004">
      <c r="A8" s="102"/>
      <c r="B8" s="120"/>
      <c r="C8" s="120"/>
      <c r="D8" s="113"/>
      <c r="E8" s="109"/>
      <c r="F8" s="109"/>
      <c r="G8" s="113"/>
      <c r="H8" s="113"/>
      <c r="I8" s="113"/>
      <c r="J8" s="109"/>
      <c r="K8" s="109"/>
    </row>
    <row r="9" spans="1:11" ht="35.4" thickBot="1" x14ac:dyDescent="0.55000000000000004">
      <c r="A9" s="101"/>
      <c r="B9" s="21"/>
      <c r="C9" s="21"/>
      <c r="D9" s="21"/>
      <c r="E9" s="48" t="s">
        <v>6</v>
      </c>
      <c r="F9" s="48" t="s">
        <v>16</v>
      </c>
      <c r="G9" s="21"/>
      <c r="H9" s="21"/>
      <c r="I9" s="21"/>
      <c r="J9" s="48" t="s">
        <v>6</v>
      </c>
      <c r="K9" s="48" t="s">
        <v>16</v>
      </c>
    </row>
    <row r="10" spans="1:11" x14ac:dyDescent="0.5">
      <c r="A10" s="51" t="s">
        <v>200</v>
      </c>
      <c r="B10" s="31"/>
      <c r="C10" s="51">
        <v>-13615668172</v>
      </c>
      <c r="D10" s="51">
        <v>16087837311</v>
      </c>
      <c r="E10" s="51">
        <v>2472169139</v>
      </c>
      <c r="F10" s="52">
        <f>E10/' سهام'!$N$51</f>
        <v>3.3887795272676364E-3</v>
      </c>
      <c r="H10" s="51">
        <v>0</v>
      </c>
      <c r="I10" s="51">
        <v>16301520331</v>
      </c>
      <c r="J10" s="51">
        <v>16301520331</v>
      </c>
      <c r="K10" s="52">
        <f>J10/' سهام'!$M$51</f>
        <v>2.3072181565596102E-4</v>
      </c>
    </row>
    <row r="11" spans="1:11" x14ac:dyDescent="0.5">
      <c r="A11" s="51" t="s">
        <v>201</v>
      </c>
      <c r="B11" s="32"/>
      <c r="C11" s="51">
        <v>-4054027693</v>
      </c>
      <c r="D11" s="51">
        <v>4377435586</v>
      </c>
      <c r="E11" s="51">
        <v>323407893</v>
      </c>
      <c r="F11" s="52">
        <f>E11/' سهام'!$N$51</f>
        <v>4.433183917175185E-4</v>
      </c>
      <c r="G11" s="33"/>
      <c r="H11" s="51">
        <v>0</v>
      </c>
      <c r="I11" s="51">
        <v>6099167121</v>
      </c>
      <c r="J11" s="51">
        <v>6099167121</v>
      </c>
      <c r="K11" s="52">
        <f>J11/' سهام'!$M$51</f>
        <v>8.6323906210773448E-5</v>
      </c>
    </row>
    <row r="12" spans="1:11" x14ac:dyDescent="0.5">
      <c r="A12" s="51" t="s">
        <v>202</v>
      </c>
      <c r="B12" s="32"/>
      <c r="C12" s="51">
        <v>-2384553927</v>
      </c>
      <c r="D12" s="51">
        <v>5789360582</v>
      </c>
      <c r="E12" s="51">
        <v>3404806655</v>
      </c>
      <c r="F12" s="52">
        <f>E12/' سهام'!$N$51</f>
        <v>4.6672126533525999E-3</v>
      </c>
      <c r="G12" s="33"/>
      <c r="H12" s="51">
        <v>0</v>
      </c>
      <c r="I12" s="51">
        <v>5853042682</v>
      </c>
      <c r="J12" s="51">
        <v>5853042682</v>
      </c>
      <c r="K12" s="52">
        <f>J12/' سهام'!$M$51</f>
        <v>8.2840410420788975E-5</v>
      </c>
    </row>
    <row r="13" spans="1:11" x14ac:dyDescent="0.5">
      <c r="A13" s="51" t="s">
        <v>203</v>
      </c>
      <c r="C13" s="51">
        <v>-2769409074</v>
      </c>
      <c r="D13" s="51">
        <v>7268498316</v>
      </c>
      <c r="E13" s="51">
        <v>4499089242</v>
      </c>
      <c r="F13" s="52">
        <f>E13/' سهام'!$N$51</f>
        <v>6.1672242704262923E-3</v>
      </c>
      <c r="H13" s="51">
        <v>0</v>
      </c>
      <c r="I13" s="51">
        <v>7268170423</v>
      </c>
      <c r="J13" s="51">
        <v>7268170423</v>
      </c>
      <c r="K13" s="52">
        <f>J13/' سهام'!$M$51</f>
        <v>1.0286926878240717E-4</v>
      </c>
    </row>
    <row r="14" spans="1:11" x14ac:dyDescent="0.5">
      <c r="A14" s="51" t="s">
        <v>204</v>
      </c>
      <c r="C14" s="51">
        <v>-888112253</v>
      </c>
      <c r="D14" s="51">
        <v>939820000</v>
      </c>
      <c r="E14" s="51">
        <v>51707747</v>
      </c>
      <c r="F14" s="52">
        <f>E14/' سهام'!$N$51</f>
        <v>7.0879516967683719E-5</v>
      </c>
      <c r="H14" s="51">
        <v>0</v>
      </c>
      <c r="I14" s="51">
        <v>939820000</v>
      </c>
      <c r="J14" s="51">
        <v>939820000</v>
      </c>
      <c r="K14" s="52">
        <f>J14/' سهام'!$M$51</f>
        <v>1.3301641343073652E-5</v>
      </c>
    </row>
    <row r="15" spans="1:11" x14ac:dyDescent="0.5">
      <c r="A15" s="51" t="s">
        <v>205</v>
      </c>
      <c r="C15" s="51">
        <v>-3549454080</v>
      </c>
      <c r="D15" s="51">
        <v>3609550000</v>
      </c>
      <c r="E15" s="51">
        <v>60095920</v>
      </c>
      <c r="F15" s="52">
        <f>E15/' سهام'!$N$51</f>
        <v>8.2377787245856287E-5</v>
      </c>
      <c r="H15" s="51">
        <v>0</v>
      </c>
      <c r="I15" s="51">
        <v>3609550000</v>
      </c>
      <c r="J15" s="51">
        <v>3609550000</v>
      </c>
      <c r="K15" s="52">
        <f>J15/' سهام'!$M$51</f>
        <v>5.1087377912676366E-5</v>
      </c>
    </row>
    <row r="16" spans="1:11" x14ac:dyDescent="0.5">
      <c r="A16" s="51" t="s">
        <v>206</v>
      </c>
      <c r="C16" s="51">
        <v>-191362588</v>
      </c>
      <c r="D16" s="51">
        <v>0</v>
      </c>
      <c r="E16" s="51">
        <v>-191362588</v>
      </c>
      <c r="F16" s="52">
        <f>E16/' سهام'!$N$51</f>
        <v>-2.6231442269426027E-4</v>
      </c>
      <c r="H16" s="51">
        <v>-33103280</v>
      </c>
      <c r="I16" s="51">
        <v>0</v>
      </c>
      <c r="J16" s="51">
        <v>-33103280</v>
      </c>
      <c r="K16" s="52">
        <f>J16/' سهام'!$M$51</f>
        <v>-4.685237150085582E-7</v>
      </c>
    </row>
    <row r="17" spans="1:11" x14ac:dyDescent="0.5">
      <c r="A17" s="51" t="s">
        <v>207</v>
      </c>
      <c r="C17" s="51">
        <v>296312269</v>
      </c>
      <c r="D17" s="51">
        <v>0</v>
      </c>
      <c r="E17" s="51">
        <v>296312269</v>
      </c>
      <c r="F17" s="52">
        <f>E17/' سهام'!$N$51</f>
        <v>4.0617647677278153E-4</v>
      </c>
      <c r="H17" s="51">
        <v>2124716727</v>
      </c>
      <c r="I17" s="51">
        <v>248547115</v>
      </c>
      <c r="J17" s="51">
        <v>2373263842</v>
      </c>
      <c r="K17" s="52">
        <f>J17/' سهام'!$M$51</f>
        <v>3.3589734671287069E-5</v>
      </c>
    </row>
    <row r="18" spans="1:11" x14ac:dyDescent="0.5">
      <c r="A18" s="51" t="s">
        <v>208</v>
      </c>
      <c r="C18" s="51">
        <v>-1020421018</v>
      </c>
      <c r="D18" s="51">
        <v>0</v>
      </c>
      <c r="E18" s="51">
        <v>-1020421018</v>
      </c>
      <c r="F18" s="52">
        <f>E18/' سهام'!$N$51</f>
        <v>-1.398764267557666E-3</v>
      </c>
      <c r="H18" s="51">
        <v>4359164707</v>
      </c>
      <c r="I18" s="51">
        <v>0</v>
      </c>
      <c r="J18" s="51">
        <v>4359164707</v>
      </c>
      <c r="K18" s="52">
        <f>J18/' سهام'!$M$51</f>
        <v>6.1696969087589906E-5</v>
      </c>
    </row>
    <row r="19" spans="1:11" x14ac:dyDescent="0.5">
      <c r="A19" s="51" t="s">
        <v>209</v>
      </c>
      <c r="C19" s="51">
        <v>-2395661535</v>
      </c>
      <c r="D19" s="51">
        <v>0</v>
      </c>
      <c r="E19" s="51">
        <v>-2395661535</v>
      </c>
      <c r="F19" s="52">
        <f>E19/' سهام'!$N$51</f>
        <v>-3.283905067820103E-3</v>
      </c>
      <c r="H19" s="51">
        <v>1066810960</v>
      </c>
      <c r="I19" s="51">
        <v>0</v>
      </c>
      <c r="J19" s="51">
        <v>1066810960</v>
      </c>
      <c r="K19" s="52">
        <f>J19/' سهام'!$M$51</f>
        <v>1.5098994244408602E-5</v>
      </c>
    </row>
    <row r="20" spans="1:11" x14ac:dyDescent="0.5">
      <c r="A20" s="51" t="s">
        <v>210</v>
      </c>
      <c r="C20" s="51">
        <v>-406046000</v>
      </c>
      <c r="D20" s="51">
        <v>0</v>
      </c>
      <c r="E20" s="51">
        <v>-406046000</v>
      </c>
      <c r="F20" s="52">
        <f>E20/' سهام'!$N$51</f>
        <v>-5.5659637126831505E-4</v>
      </c>
      <c r="H20" s="51">
        <v>1040215337</v>
      </c>
      <c r="I20" s="51">
        <v>0</v>
      </c>
      <c r="J20" s="51">
        <v>1040215337</v>
      </c>
      <c r="K20" s="52">
        <f>J20/' سهام'!$M$51</f>
        <v>1.47225759532022E-5</v>
      </c>
    </row>
    <row r="21" spans="1:11" x14ac:dyDescent="0.5">
      <c r="A21" s="51" t="s">
        <v>211</v>
      </c>
      <c r="C21" s="51">
        <v>-976472490</v>
      </c>
      <c r="D21" s="51">
        <v>0</v>
      </c>
      <c r="E21" s="51">
        <v>-976472490</v>
      </c>
      <c r="F21" s="52">
        <f>E21/' سهام'!$N$51</f>
        <v>-1.338520868515725E-3</v>
      </c>
      <c r="H21" s="51">
        <v>6718551806</v>
      </c>
      <c r="I21" s="51">
        <v>0</v>
      </c>
      <c r="J21" s="51">
        <v>6718551806</v>
      </c>
      <c r="K21" s="52">
        <f>J21/' سهام'!$M$51</f>
        <v>9.5090300768521362E-5</v>
      </c>
    </row>
    <row r="22" spans="1:11" x14ac:dyDescent="0.5">
      <c r="A22" s="51" t="s">
        <v>212</v>
      </c>
      <c r="C22" s="51">
        <v>-490944552</v>
      </c>
      <c r="D22" s="51">
        <v>0</v>
      </c>
      <c r="E22" s="51">
        <v>-490944552</v>
      </c>
      <c r="F22" s="52">
        <f>E22/' سهام'!$N$51</f>
        <v>-6.7297290488552673E-4</v>
      </c>
      <c r="H22" s="51">
        <v>3954074335</v>
      </c>
      <c r="I22" s="51">
        <v>0</v>
      </c>
      <c r="J22" s="51">
        <v>3954074335</v>
      </c>
      <c r="K22" s="52">
        <f>J22/' سهام'!$M$51</f>
        <v>5.5963566053097888E-5</v>
      </c>
    </row>
    <row r="23" spans="1:11" x14ac:dyDescent="0.5">
      <c r="A23" s="51" t="s">
        <v>213</v>
      </c>
      <c r="C23" s="51">
        <v>149415329</v>
      </c>
      <c r="D23" s="51">
        <v>0</v>
      </c>
      <c r="E23" s="51">
        <v>149415329</v>
      </c>
      <c r="F23" s="52">
        <f>E23/' سهام'!$N$51</f>
        <v>2.0481430658905996E-4</v>
      </c>
      <c r="H23" s="51">
        <v>1049835473</v>
      </c>
      <c r="I23" s="51">
        <v>0</v>
      </c>
      <c r="J23" s="51">
        <v>1049835473</v>
      </c>
      <c r="K23" s="52">
        <f>J23/' سهام'!$M$51</f>
        <v>1.4858733513951695E-5</v>
      </c>
    </row>
    <row r="24" spans="1:11" x14ac:dyDescent="0.5">
      <c r="A24" s="51" t="s">
        <v>214</v>
      </c>
      <c r="C24" s="51">
        <v>11974</v>
      </c>
      <c r="D24" s="51">
        <v>0</v>
      </c>
      <c r="E24" s="51">
        <v>11974</v>
      </c>
      <c r="F24" s="52">
        <f>E24/' سهام'!$N$51</f>
        <v>1.6413620500058624E-8</v>
      </c>
      <c r="H24" s="51">
        <v>113005</v>
      </c>
      <c r="I24" s="51">
        <v>0</v>
      </c>
      <c r="J24" s="51">
        <v>113005</v>
      </c>
      <c r="K24" s="52">
        <f>J24/' سهام'!$M$51</f>
        <v>1.599404119910236E-9</v>
      </c>
    </row>
    <row r="25" spans="1:11" x14ac:dyDescent="0.5">
      <c r="A25" s="51" t="s">
        <v>215</v>
      </c>
      <c r="C25" s="51">
        <v>-1368841396</v>
      </c>
      <c r="D25" s="51">
        <v>0</v>
      </c>
      <c r="E25" s="51">
        <v>-1368841396</v>
      </c>
      <c r="F25" s="52">
        <f>E25/' سهام'!$N$51</f>
        <v>-1.8763690662029786E-3</v>
      </c>
      <c r="H25" s="51">
        <v>-1354937803</v>
      </c>
      <c r="I25" s="51">
        <v>0</v>
      </c>
      <c r="J25" s="51">
        <v>-1354937803</v>
      </c>
      <c r="K25" s="52">
        <f>J25/' سهام'!$M$51</f>
        <v>-1.9176966544315064E-5</v>
      </c>
    </row>
    <row r="26" spans="1:11" x14ac:dyDescent="0.5">
      <c r="A26" s="51" t="s">
        <v>216</v>
      </c>
      <c r="C26" s="51">
        <v>-1759311853</v>
      </c>
      <c r="D26" s="51">
        <v>0</v>
      </c>
      <c r="E26" s="51">
        <v>-1759311853</v>
      </c>
      <c r="F26" s="52">
        <f>E26/' سهام'!$N$51</f>
        <v>-2.4116149237010964E-3</v>
      </c>
      <c r="H26" s="51">
        <v>-390846255</v>
      </c>
      <c r="I26" s="51">
        <v>0</v>
      </c>
      <c r="J26" s="51">
        <v>-390846255</v>
      </c>
      <c r="K26" s="52">
        <f>J26/' سهام'!$M$51</f>
        <v>-5.5318004557186556E-6</v>
      </c>
    </row>
    <row r="27" spans="1:11" x14ac:dyDescent="0.5">
      <c r="A27" s="51" t="s">
        <v>217</v>
      </c>
      <c r="C27" s="51">
        <v>-312709083</v>
      </c>
      <c r="D27" s="51">
        <v>1173987558</v>
      </c>
      <c r="E27" s="51">
        <v>861278475</v>
      </c>
      <c r="F27" s="52">
        <f>E27/' سهام'!$N$51</f>
        <v>1.1806161711641248E-3</v>
      </c>
      <c r="H27" s="51">
        <v>0</v>
      </c>
      <c r="I27" s="51">
        <v>1173987558</v>
      </c>
      <c r="J27" s="51">
        <v>1173987558</v>
      </c>
      <c r="K27" s="52">
        <f>J27/' سهام'!$M$51</f>
        <v>1.6615906703141959E-5</v>
      </c>
    </row>
    <row r="28" spans="1:11" x14ac:dyDescent="0.5">
      <c r="A28" s="51" t="s">
        <v>218</v>
      </c>
      <c r="C28" s="51">
        <v>-625546</v>
      </c>
      <c r="D28" s="51">
        <v>475298</v>
      </c>
      <c r="E28" s="51">
        <v>-150248</v>
      </c>
      <c r="F28" s="52">
        <f>E28/' سهام'!$N$51</f>
        <v>-2.0595570844269319E-7</v>
      </c>
      <c r="H28" s="51">
        <v>125149485</v>
      </c>
      <c r="I28" s="51">
        <v>475298</v>
      </c>
      <c r="J28" s="51">
        <v>125624783</v>
      </c>
      <c r="K28" s="52">
        <f>J28/' سهام'!$M$51</f>
        <v>1.7780168620240643E-6</v>
      </c>
    </row>
    <row r="29" spans="1:11" x14ac:dyDescent="0.5">
      <c r="A29" s="51" t="s">
        <v>219</v>
      </c>
      <c r="C29" s="51">
        <v>84195471</v>
      </c>
      <c r="D29" s="51">
        <v>0</v>
      </c>
      <c r="E29" s="51">
        <v>84195471</v>
      </c>
      <c r="F29" s="52">
        <f>E29/' سهام'!$N$51</f>
        <v>1.154127700699592E-4</v>
      </c>
      <c r="H29" s="51">
        <v>150346961</v>
      </c>
      <c r="I29" s="51">
        <v>0</v>
      </c>
      <c r="J29" s="51">
        <v>150346961</v>
      </c>
      <c r="K29" s="52">
        <f>J29/' سهام'!$M$51</f>
        <v>2.1279195508108807E-6</v>
      </c>
    </row>
    <row r="30" spans="1:11" x14ac:dyDescent="0.5">
      <c r="A30" s="51" t="s">
        <v>220</v>
      </c>
      <c r="C30" s="51">
        <v>-13866766</v>
      </c>
      <c r="D30" s="51">
        <v>0</v>
      </c>
      <c r="E30" s="51">
        <v>-13866766</v>
      </c>
      <c r="F30" s="52">
        <f>E30/' سهام'!$N$51</f>
        <v>-1.9008170593545676E-5</v>
      </c>
      <c r="H30" s="51">
        <v>96204787</v>
      </c>
      <c r="I30" s="51">
        <v>0</v>
      </c>
      <c r="J30" s="51">
        <v>96204787</v>
      </c>
      <c r="K30" s="52">
        <f>J30/' سهام'!$M$51</f>
        <v>1.3616241111710697E-6</v>
      </c>
    </row>
    <row r="31" spans="1:11" x14ac:dyDescent="0.5">
      <c r="A31" s="51" t="s">
        <v>221</v>
      </c>
      <c r="C31" s="51">
        <v>-116369318</v>
      </c>
      <c r="D31" s="51">
        <v>0</v>
      </c>
      <c r="E31" s="51">
        <v>-116369318</v>
      </c>
      <c r="F31" s="52">
        <f>E31/' سهام'!$N$51</f>
        <v>-1.5951576945904804E-4</v>
      </c>
      <c r="H31" s="51">
        <v>-67422544</v>
      </c>
      <c r="I31" s="51">
        <v>0</v>
      </c>
      <c r="J31" s="51">
        <v>-67422544</v>
      </c>
      <c r="K31" s="52">
        <f>J31/' سهام'!$M$51</f>
        <v>-9.5425772884765413E-7</v>
      </c>
    </row>
    <row r="32" spans="1:11" x14ac:dyDescent="0.5">
      <c r="A32" s="51" t="s">
        <v>222</v>
      </c>
      <c r="C32" s="51">
        <v>-69264153</v>
      </c>
      <c r="D32" s="51">
        <v>0</v>
      </c>
      <c r="E32" s="51">
        <v>-69264153</v>
      </c>
      <c r="F32" s="52">
        <f>E32/' سهام'!$N$51</f>
        <v>-9.4945341707031668E-5</v>
      </c>
      <c r="H32" s="51">
        <v>-24949893</v>
      </c>
      <c r="I32" s="51">
        <v>0</v>
      </c>
      <c r="J32" s="51">
        <v>-24949893</v>
      </c>
      <c r="K32" s="52">
        <f>J32/' سهام'!$M$51</f>
        <v>-3.5312562856085626E-7</v>
      </c>
    </row>
    <row r="33" spans="1:11" x14ac:dyDescent="0.5">
      <c r="A33" s="51" t="s">
        <v>223</v>
      </c>
      <c r="C33" s="51">
        <v>-38258470</v>
      </c>
      <c r="D33" s="51">
        <v>0</v>
      </c>
      <c r="E33" s="51">
        <v>-38258470</v>
      </c>
      <c r="F33" s="52">
        <f>E33/' سهام'!$N$51</f>
        <v>-5.2443628486126436E-5</v>
      </c>
      <c r="H33" s="51">
        <v>13142630</v>
      </c>
      <c r="I33" s="51">
        <v>0</v>
      </c>
      <c r="J33" s="51">
        <v>13142630</v>
      </c>
      <c r="K33" s="52">
        <f>J33/' سهام'!$M$51</f>
        <v>1.8601280092434728E-7</v>
      </c>
    </row>
    <row r="34" spans="1:11" x14ac:dyDescent="0.5">
      <c r="A34" s="51" t="s">
        <v>224</v>
      </c>
      <c r="C34" s="51">
        <v>42734557</v>
      </c>
      <c r="D34" s="51">
        <v>0</v>
      </c>
      <c r="E34" s="51">
        <v>42734557</v>
      </c>
      <c r="F34" s="52">
        <f>E34/' سهام'!$N$51</f>
        <v>5.8579321933867032E-5</v>
      </c>
      <c r="H34" s="51">
        <v>42017676</v>
      </c>
      <c r="I34" s="51">
        <v>0</v>
      </c>
      <c r="J34" s="51">
        <v>42017676</v>
      </c>
      <c r="K34" s="52">
        <f>J34/' سهام'!$M$51</f>
        <v>5.9469266053230785E-7</v>
      </c>
    </row>
    <row r="35" spans="1:11" x14ac:dyDescent="0.5">
      <c r="A35" s="51" t="s">
        <v>225</v>
      </c>
      <c r="C35" s="51">
        <v>-10565702</v>
      </c>
      <c r="D35" s="51">
        <v>0</v>
      </c>
      <c r="E35" s="51">
        <v>-10565702</v>
      </c>
      <c r="F35" s="52">
        <f>E35/' سهام'!$N$51</f>
        <v>-1.4483165437173075E-5</v>
      </c>
      <c r="H35" s="51">
        <v>-10189566</v>
      </c>
      <c r="I35" s="51">
        <v>0</v>
      </c>
      <c r="J35" s="51">
        <v>-10189566</v>
      </c>
      <c r="K35" s="52">
        <f>J35/' سهام'!$M$51</f>
        <v>-1.4421692704302697E-7</v>
      </c>
    </row>
    <row r="36" spans="1:11" x14ac:dyDescent="0.5">
      <c r="A36" s="51" t="s">
        <v>226</v>
      </c>
      <c r="C36" s="51">
        <v>10730315</v>
      </c>
      <c r="D36" s="51">
        <v>0</v>
      </c>
      <c r="E36" s="51">
        <v>10730315</v>
      </c>
      <c r="F36" s="52">
        <f>E36/' سهام'!$N$51</f>
        <v>1.4708812281283328E-5</v>
      </c>
      <c r="H36" s="51">
        <v>10730315</v>
      </c>
      <c r="I36" s="51">
        <v>0</v>
      </c>
      <c r="J36" s="51">
        <v>10730315</v>
      </c>
      <c r="K36" s="52">
        <f>J36/' سهام'!$M$51</f>
        <v>1.5187035988615197E-7</v>
      </c>
    </row>
    <row r="37" spans="1:11" x14ac:dyDescent="0.5">
      <c r="A37" s="51" t="s">
        <v>227</v>
      </c>
      <c r="C37" s="51">
        <v>73022</v>
      </c>
      <c r="D37" s="51">
        <v>0</v>
      </c>
      <c r="E37" s="51">
        <v>73022</v>
      </c>
      <c r="F37" s="52">
        <f>E37/' سهام'!$N$51</f>
        <v>1.0009649207911148E-7</v>
      </c>
      <c r="H37" s="51">
        <v>73022</v>
      </c>
      <c r="I37" s="51">
        <v>0</v>
      </c>
      <c r="J37" s="51">
        <v>73022</v>
      </c>
      <c r="K37" s="52">
        <f>J37/' سهام'!$M$51</f>
        <v>1.0335090274243197E-9</v>
      </c>
    </row>
    <row r="38" spans="1:11" x14ac:dyDescent="0.5">
      <c r="A38" s="51" t="s">
        <v>228</v>
      </c>
      <c r="C38" s="51">
        <v>14290381</v>
      </c>
      <c r="D38" s="51">
        <v>0</v>
      </c>
      <c r="E38" s="51">
        <v>14290381</v>
      </c>
      <c r="F38" s="52">
        <f>E38/' سهام'!$N$51</f>
        <v>1.9588850053052304E-5</v>
      </c>
      <c r="H38" s="51">
        <v>14290381</v>
      </c>
      <c r="I38" s="51">
        <v>0</v>
      </c>
      <c r="J38" s="51">
        <v>14290381</v>
      </c>
      <c r="K38" s="52">
        <f>J38/' سهام'!$M$51</f>
        <v>2.0225737132416229E-7</v>
      </c>
    </row>
    <row r="39" spans="1:11" x14ac:dyDescent="0.5">
      <c r="A39" s="51" t="s">
        <v>229</v>
      </c>
      <c r="C39" s="51">
        <v>-1023581943</v>
      </c>
      <c r="D39" s="51">
        <v>0</v>
      </c>
      <c r="E39" s="51">
        <v>-1023581943</v>
      </c>
      <c r="F39" s="52">
        <f>E39/' سهام'!$N$51</f>
        <v>-1.4030971741368498E-3</v>
      </c>
      <c r="H39" s="51">
        <v>-1023581943</v>
      </c>
      <c r="I39" s="51">
        <v>0</v>
      </c>
      <c r="J39" s="51">
        <v>-1023581943</v>
      </c>
      <c r="K39" s="52">
        <f>J39/' سهام'!$M$51</f>
        <v>-1.4487156999247152E-5</v>
      </c>
    </row>
    <row r="40" spans="1:11" x14ac:dyDescent="0.5">
      <c r="A40" s="51" t="s">
        <v>230</v>
      </c>
      <c r="C40" s="51">
        <v>0</v>
      </c>
      <c r="D40" s="51">
        <v>0</v>
      </c>
      <c r="E40" s="51">
        <v>0</v>
      </c>
      <c r="F40" s="52">
        <f>E40/' سهام'!$N$51</f>
        <v>0</v>
      </c>
      <c r="H40" s="51">
        <v>-2064558280</v>
      </c>
      <c r="I40" s="51">
        <v>0</v>
      </c>
      <c r="J40" s="51">
        <v>-2064558280</v>
      </c>
      <c r="K40" s="52">
        <f>J40/' سهام'!$M$51</f>
        <v>-2.9220503684144867E-5</v>
      </c>
    </row>
    <row r="41" spans="1:11" x14ac:dyDescent="0.5">
      <c r="A41" s="51" t="s">
        <v>231</v>
      </c>
      <c r="C41" s="51">
        <v>0</v>
      </c>
      <c r="D41" s="51">
        <v>0</v>
      </c>
      <c r="E41" s="51">
        <v>0</v>
      </c>
      <c r="F41" s="52">
        <f>E41/' سهام'!$N$51</f>
        <v>0</v>
      </c>
      <c r="H41" s="51">
        <v>0</v>
      </c>
      <c r="I41" s="51">
        <v>7578272605</v>
      </c>
      <c r="J41" s="51">
        <v>7578272605</v>
      </c>
      <c r="K41" s="52">
        <f>J41/' سهام'!$M$51</f>
        <v>1.0725826668058827E-4</v>
      </c>
    </row>
    <row r="42" spans="1:11" x14ac:dyDescent="0.5">
      <c r="A42" s="51" t="s">
        <v>232</v>
      </c>
      <c r="C42" s="51">
        <v>0</v>
      </c>
      <c r="D42" s="51">
        <v>0</v>
      </c>
      <c r="E42" s="51">
        <v>0</v>
      </c>
      <c r="F42" s="52">
        <f>E42/' سهام'!$N$51</f>
        <v>0</v>
      </c>
      <c r="H42" s="51">
        <v>0</v>
      </c>
      <c r="I42" s="51">
        <v>3151707840</v>
      </c>
      <c r="J42" s="51">
        <v>3151707840</v>
      </c>
      <c r="K42" s="52">
        <f>J42/' سهام'!$M$51</f>
        <v>4.4607358117334549E-5</v>
      </c>
    </row>
    <row r="43" spans="1:11" x14ac:dyDescent="0.5">
      <c r="A43" s="51" t="s">
        <v>233</v>
      </c>
      <c r="C43" s="51">
        <v>0</v>
      </c>
      <c r="D43" s="51">
        <v>0</v>
      </c>
      <c r="E43" s="51">
        <v>0</v>
      </c>
      <c r="F43" s="52">
        <f>E43/' سهام'!$N$51</f>
        <v>0</v>
      </c>
      <c r="H43" s="51">
        <v>0</v>
      </c>
      <c r="I43" s="51">
        <v>19605393322</v>
      </c>
      <c r="J43" s="51">
        <v>19605393322</v>
      </c>
      <c r="K43" s="52">
        <f>J43/' سهام'!$M$51</f>
        <v>2.7748282688082321E-4</v>
      </c>
    </row>
    <row r="44" spans="1:11" x14ac:dyDescent="0.5">
      <c r="A44" s="51" t="s">
        <v>234</v>
      </c>
      <c r="C44" s="51">
        <v>0</v>
      </c>
      <c r="D44" s="51">
        <v>0</v>
      </c>
      <c r="E44" s="51">
        <v>0</v>
      </c>
      <c r="F44" s="52">
        <f>E44/' سهام'!$N$51</f>
        <v>0</v>
      </c>
      <c r="H44" s="51">
        <v>0</v>
      </c>
      <c r="I44" s="51">
        <v>23532008318</v>
      </c>
      <c r="J44" s="51">
        <v>23532008318</v>
      </c>
      <c r="K44" s="52">
        <f>J44/' سهام'!$M$51</f>
        <v>3.3305775013115478E-4</v>
      </c>
    </row>
    <row r="45" spans="1:11" x14ac:dyDescent="0.5">
      <c r="A45" s="51" t="s">
        <v>235</v>
      </c>
      <c r="C45" s="51">
        <v>0</v>
      </c>
      <c r="D45" s="51">
        <v>0</v>
      </c>
      <c r="E45" s="51">
        <v>0</v>
      </c>
      <c r="F45" s="52">
        <f>E45/' سهام'!$N$51</f>
        <v>0</v>
      </c>
      <c r="H45" s="51">
        <v>0</v>
      </c>
      <c r="I45" s="51">
        <v>13856510304</v>
      </c>
      <c r="J45" s="51">
        <v>13856510304</v>
      </c>
      <c r="K45" s="52">
        <f>J45/' سهام'!$M$51</f>
        <v>1.9611662906770708E-4</v>
      </c>
    </row>
    <row r="46" spans="1:11" x14ac:dyDescent="0.5">
      <c r="A46" s="51" t="s">
        <v>236</v>
      </c>
      <c r="C46" s="51">
        <v>0</v>
      </c>
      <c r="D46" s="51">
        <v>0</v>
      </c>
      <c r="E46" s="51">
        <v>0</v>
      </c>
      <c r="F46" s="52">
        <f>E46/' سهام'!$N$51</f>
        <v>0</v>
      </c>
      <c r="H46" s="51">
        <v>0</v>
      </c>
      <c r="I46" s="51">
        <v>4145722360</v>
      </c>
      <c r="J46" s="51">
        <v>4145722360</v>
      </c>
      <c r="K46" s="52">
        <f>J46/' سهام'!$M$51</f>
        <v>5.867603577353203E-5</v>
      </c>
    </row>
    <row r="47" spans="1:11" x14ac:dyDescent="0.5">
      <c r="A47" s="51" t="s">
        <v>237</v>
      </c>
      <c r="C47" s="51">
        <v>0</v>
      </c>
      <c r="D47" s="51">
        <v>0</v>
      </c>
      <c r="E47" s="51">
        <v>0</v>
      </c>
      <c r="F47" s="52">
        <f>E47/' سهام'!$N$51</f>
        <v>0</v>
      </c>
      <c r="H47" s="51">
        <v>0</v>
      </c>
      <c r="I47" s="51">
        <v>1499527013</v>
      </c>
      <c r="J47" s="51">
        <v>1499527013</v>
      </c>
      <c r="K47" s="52">
        <f>J47/' سهام'!$M$51</f>
        <v>2.1223394385282864E-5</v>
      </c>
    </row>
    <row r="48" spans="1:11" x14ac:dyDescent="0.5">
      <c r="A48" s="51" t="s">
        <v>238</v>
      </c>
      <c r="C48" s="51">
        <v>0</v>
      </c>
      <c r="D48" s="51">
        <v>0</v>
      </c>
      <c r="E48" s="51">
        <v>0</v>
      </c>
      <c r="F48" s="52">
        <f>E48/' سهام'!$N$51</f>
        <v>0</v>
      </c>
      <c r="H48" s="51">
        <v>0</v>
      </c>
      <c r="I48" s="51">
        <v>593643600</v>
      </c>
      <c r="J48" s="51">
        <v>593643600</v>
      </c>
      <c r="K48" s="52">
        <f>J48/' سهام'!$M$51</f>
        <v>8.4020708782650697E-6</v>
      </c>
    </row>
    <row r="49" spans="1:11" x14ac:dyDescent="0.5">
      <c r="A49" s="51" t="s">
        <v>239</v>
      </c>
      <c r="C49" s="51">
        <v>0</v>
      </c>
      <c r="D49" s="51">
        <v>0</v>
      </c>
      <c r="E49" s="51">
        <v>0</v>
      </c>
      <c r="F49" s="52">
        <f>E49/' سهام'!$N$51</f>
        <v>0</v>
      </c>
      <c r="H49" s="51">
        <v>0</v>
      </c>
      <c r="I49" s="51">
        <v>7776693272</v>
      </c>
      <c r="J49" s="51">
        <v>7776693272</v>
      </c>
      <c r="K49" s="52">
        <f>J49/' سهام'!$M$51</f>
        <v>1.1006659226153722E-4</v>
      </c>
    </row>
    <row r="50" spans="1:11" x14ac:dyDescent="0.5">
      <c r="A50" s="51" t="s">
        <v>240</v>
      </c>
      <c r="C50" s="51">
        <v>0</v>
      </c>
      <c r="D50" s="51">
        <v>0</v>
      </c>
      <c r="E50" s="51">
        <v>0</v>
      </c>
      <c r="F50" s="52">
        <f>E50/' سهام'!$N$51</f>
        <v>0</v>
      </c>
      <c r="H50" s="51">
        <v>0</v>
      </c>
      <c r="I50" s="51">
        <v>549518281</v>
      </c>
      <c r="J50" s="51">
        <v>549518281</v>
      </c>
      <c r="K50" s="52">
        <f>J50/' سهام'!$M$51</f>
        <v>7.7775479190955338E-6</v>
      </c>
    </row>
    <row r="51" spans="1:11" x14ac:dyDescent="0.5">
      <c r="A51" s="51" t="s">
        <v>241</v>
      </c>
      <c r="C51" s="51">
        <v>0</v>
      </c>
      <c r="D51" s="51">
        <v>0</v>
      </c>
      <c r="E51" s="51">
        <v>0</v>
      </c>
      <c r="F51" s="52">
        <f>E51/' سهام'!$N$51</f>
        <v>0</v>
      </c>
      <c r="H51" s="51">
        <v>-75324662880</v>
      </c>
      <c r="I51" s="51">
        <v>0</v>
      </c>
      <c r="J51" s="51">
        <v>-75324662880</v>
      </c>
      <c r="K51" s="52">
        <f>J51/' سهام'!$M$51</f>
        <v>-1.0660995189692634E-3</v>
      </c>
    </row>
    <row r="52" spans="1:11" x14ac:dyDescent="0.5">
      <c r="A52" s="51" t="s">
        <v>242</v>
      </c>
      <c r="C52" s="51">
        <v>0</v>
      </c>
      <c r="D52" s="51">
        <v>0</v>
      </c>
      <c r="E52" s="51">
        <v>0</v>
      </c>
      <c r="F52" s="52">
        <f>E52/' سهام'!$N$51</f>
        <v>0</v>
      </c>
      <c r="H52" s="51">
        <v>0</v>
      </c>
      <c r="I52" s="51">
        <v>1862531810</v>
      </c>
      <c r="J52" s="51">
        <v>1862531810</v>
      </c>
      <c r="K52" s="52">
        <f>J52/' سهام'!$M$51</f>
        <v>2.6361143758044945E-5</v>
      </c>
    </row>
    <row r="53" spans="1:11" x14ac:dyDescent="0.5">
      <c r="A53" s="51" t="s">
        <v>243</v>
      </c>
      <c r="C53" s="51">
        <v>0</v>
      </c>
      <c r="D53" s="51">
        <v>0</v>
      </c>
      <c r="E53" s="51">
        <v>0</v>
      </c>
      <c r="F53" s="52">
        <f>E53/' سهام'!$N$51</f>
        <v>0</v>
      </c>
      <c r="H53" s="51">
        <v>-10278847160</v>
      </c>
      <c r="I53" s="51">
        <v>0</v>
      </c>
      <c r="J53" s="51">
        <v>-10278847160</v>
      </c>
      <c r="K53" s="52">
        <f>J53/' سهام'!$M$51</f>
        <v>-1.4548055834371601E-4</v>
      </c>
    </row>
    <row r="54" spans="1:11" x14ac:dyDescent="0.5">
      <c r="A54" s="51" t="s">
        <v>244</v>
      </c>
      <c r="C54" s="51">
        <v>0</v>
      </c>
      <c r="D54" s="51">
        <v>0</v>
      </c>
      <c r="E54" s="51">
        <v>0</v>
      </c>
      <c r="F54" s="52">
        <f>E54/' سهام'!$N$51</f>
        <v>0</v>
      </c>
      <c r="H54" s="51">
        <v>0</v>
      </c>
      <c r="I54" s="51">
        <v>509514108</v>
      </c>
      <c r="J54" s="51">
        <v>509514108</v>
      </c>
      <c r="K54" s="52">
        <f>J54/' سهام'!$M$51</f>
        <v>7.2113531568301313E-6</v>
      </c>
    </row>
    <row r="55" spans="1:11" x14ac:dyDescent="0.5">
      <c r="A55" s="51" t="s">
        <v>245</v>
      </c>
      <c r="C55" s="51">
        <v>0</v>
      </c>
      <c r="D55" s="51">
        <v>0</v>
      </c>
      <c r="E55" s="51">
        <v>0</v>
      </c>
      <c r="F55" s="52">
        <f>E55/' سهام'!$N$51</f>
        <v>0</v>
      </c>
      <c r="H55" s="51">
        <v>-212322340049</v>
      </c>
      <c r="I55" s="51">
        <v>0</v>
      </c>
      <c r="J55" s="51">
        <v>-212322340049</v>
      </c>
      <c r="K55" s="52">
        <f>J55/' سهام'!$M$51</f>
        <v>-3.0050814160732064E-3</v>
      </c>
    </row>
    <row r="56" spans="1:11" x14ac:dyDescent="0.5">
      <c r="A56" s="51" t="s">
        <v>246</v>
      </c>
      <c r="C56" s="51">
        <v>0</v>
      </c>
      <c r="D56" s="51">
        <v>0</v>
      </c>
      <c r="E56" s="51">
        <v>0</v>
      </c>
      <c r="F56" s="52">
        <f>E56/' سهام'!$N$51</f>
        <v>0</v>
      </c>
      <c r="H56" s="51">
        <v>-24198029000</v>
      </c>
      <c r="I56" s="51">
        <v>0</v>
      </c>
      <c r="J56" s="51">
        <v>-24198029000</v>
      </c>
      <c r="K56" s="52">
        <f>J56/' سهام'!$M$51</f>
        <v>-3.424842022592573E-4</v>
      </c>
    </row>
    <row r="57" spans="1:11" x14ac:dyDescent="0.5">
      <c r="A57" s="51" t="s">
        <v>247</v>
      </c>
      <c r="C57" s="51">
        <v>0</v>
      </c>
      <c r="D57" s="51">
        <v>0</v>
      </c>
      <c r="E57" s="51">
        <v>0</v>
      </c>
      <c r="F57" s="52">
        <f>E57/' سهام'!$N$51</f>
        <v>0</v>
      </c>
      <c r="H57" s="51">
        <v>-33647101810</v>
      </c>
      <c r="I57" s="51">
        <v>0</v>
      </c>
      <c r="J57" s="51">
        <v>-33647101810</v>
      </c>
      <c r="K57" s="52">
        <f>J57/' سهام'!$M$51</f>
        <v>-4.7622063853770331E-4</v>
      </c>
    </row>
    <row r="58" spans="1:11" x14ac:dyDescent="0.5">
      <c r="A58" s="51" t="s">
        <v>248</v>
      </c>
      <c r="C58" s="51">
        <v>0</v>
      </c>
      <c r="D58" s="51">
        <v>0</v>
      </c>
      <c r="E58" s="51">
        <v>0</v>
      </c>
      <c r="F58" s="52">
        <f>E58/' سهام'!$N$51</f>
        <v>0</v>
      </c>
      <c r="H58" s="51">
        <v>0</v>
      </c>
      <c r="I58" s="51">
        <v>2311518575</v>
      </c>
      <c r="J58" s="51">
        <v>2311518575</v>
      </c>
      <c r="K58" s="52">
        <f>J58/' سهام'!$M$51</f>
        <v>3.2715829672174131E-5</v>
      </c>
    </row>
    <row r="59" spans="1:11" x14ac:dyDescent="0.5">
      <c r="A59" s="51" t="s">
        <v>249</v>
      </c>
      <c r="C59" s="51">
        <v>0</v>
      </c>
      <c r="D59" s="51">
        <v>0</v>
      </c>
      <c r="E59" s="51">
        <v>0</v>
      </c>
      <c r="F59" s="52">
        <f>E59/' سهام'!$N$51</f>
        <v>0</v>
      </c>
      <c r="H59" s="51">
        <v>0</v>
      </c>
      <c r="I59" s="51">
        <v>2375461701</v>
      </c>
      <c r="J59" s="51">
        <v>2375461701</v>
      </c>
      <c r="K59" s="52">
        <f>J59/' سهام'!$M$51</f>
        <v>3.3620841832382436E-5</v>
      </c>
    </row>
    <row r="60" spans="1:11" x14ac:dyDescent="0.5">
      <c r="A60" s="51" t="s">
        <v>250</v>
      </c>
      <c r="C60" s="51">
        <v>0</v>
      </c>
      <c r="D60" s="51">
        <v>0</v>
      </c>
      <c r="E60" s="51">
        <v>0</v>
      </c>
      <c r="F60" s="52">
        <f>E60/' سهام'!$N$51</f>
        <v>0</v>
      </c>
      <c r="H60" s="51">
        <v>0</v>
      </c>
      <c r="I60" s="51">
        <v>67925964781</v>
      </c>
      <c r="J60" s="51">
        <v>67925964781</v>
      </c>
      <c r="K60" s="52">
        <f>J60/' سهام'!$M$51</f>
        <v>9.6138284075579841E-4</v>
      </c>
    </row>
    <row r="61" spans="1:11" x14ac:dyDescent="0.5">
      <c r="A61" s="51" t="s">
        <v>251</v>
      </c>
      <c r="C61" s="51">
        <v>0</v>
      </c>
      <c r="D61" s="51">
        <v>0</v>
      </c>
      <c r="E61" s="51">
        <v>0</v>
      </c>
      <c r="F61" s="52">
        <f>E61/' سهام'!$N$51</f>
        <v>0</v>
      </c>
      <c r="H61" s="51">
        <v>0</v>
      </c>
      <c r="I61" s="51">
        <v>2560275398</v>
      </c>
      <c r="J61" s="51">
        <v>2560275398</v>
      </c>
      <c r="K61" s="52">
        <f>J61/' سهام'!$M$51</f>
        <v>3.6236582626131758E-5</v>
      </c>
    </row>
    <row r="62" spans="1:11" x14ac:dyDescent="0.5">
      <c r="A62" s="51" t="s">
        <v>252</v>
      </c>
      <c r="C62" s="51">
        <v>0</v>
      </c>
      <c r="D62" s="51">
        <v>0</v>
      </c>
      <c r="E62" s="51">
        <v>0</v>
      </c>
      <c r="F62" s="52">
        <f>E62/' سهام'!$N$51</f>
        <v>0</v>
      </c>
      <c r="H62" s="51">
        <v>-46016896368</v>
      </c>
      <c r="I62" s="51">
        <v>0</v>
      </c>
      <c r="J62" s="51">
        <v>-46016896368</v>
      </c>
      <c r="K62" s="52">
        <f>J62/' سهام'!$M$51</f>
        <v>-6.5129519611045153E-4</v>
      </c>
    </row>
    <row r="63" spans="1:11" x14ac:dyDescent="0.5">
      <c r="A63" s="51" t="s">
        <v>253</v>
      </c>
      <c r="C63" s="51">
        <v>0</v>
      </c>
      <c r="D63" s="51">
        <v>0</v>
      </c>
      <c r="E63" s="51">
        <v>0</v>
      </c>
      <c r="F63" s="52">
        <f>E63/' سهام'!$N$51</f>
        <v>0</v>
      </c>
      <c r="H63" s="51">
        <v>-24424589730</v>
      </c>
      <c r="I63" s="51">
        <v>0</v>
      </c>
      <c r="J63" s="51">
        <v>-24424589730</v>
      </c>
      <c r="K63" s="52">
        <f>J63/' سهام'!$M$51</f>
        <v>-3.4569080519693149E-4</v>
      </c>
    </row>
    <row r="64" spans="1:11" x14ac:dyDescent="0.5">
      <c r="A64" s="51" t="s">
        <v>254</v>
      </c>
      <c r="C64" s="51">
        <v>0</v>
      </c>
      <c r="D64" s="51">
        <v>0</v>
      </c>
      <c r="E64" s="51">
        <v>0</v>
      </c>
      <c r="F64" s="52">
        <f>E64/' سهام'!$N$51</f>
        <v>0</v>
      </c>
      <c r="H64" s="51">
        <v>0</v>
      </c>
      <c r="I64" s="51">
        <v>-193496279</v>
      </c>
      <c r="J64" s="51">
        <v>-193496279</v>
      </c>
      <c r="K64" s="52">
        <f>J64/' سهام'!$M$51</f>
        <v>-2.7386287847431572E-6</v>
      </c>
    </row>
    <row r="65" spans="1:11" x14ac:dyDescent="0.5">
      <c r="A65" s="51" t="s">
        <v>255</v>
      </c>
      <c r="C65" s="51">
        <v>0</v>
      </c>
      <c r="D65" s="51">
        <v>0</v>
      </c>
      <c r="E65" s="51">
        <v>0</v>
      </c>
      <c r="F65" s="52">
        <f>E65/' سهام'!$N$51</f>
        <v>0</v>
      </c>
      <c r="H65" s="51">
        <v>0</v>
      </c>
      <c r="I65" s="51">
        <v>1375367369</v>
      </c>
      <c r="J65" s="51">
        <v>1375367369</v>
      </c>
      <c r="K65" s="52">
        <f>J65/' سهام'!$M$51</f>
        <v>1.9466114210598664E-5</v>
      </c>
    </row>
    <row r="66" spans="1:11" x14ac:dyDescent="0.5">
      <c r="A66" s="51" t="s">
        <v>256</v>
      </c>
      <c r="C66" s="51">
        <v>0</v>
      </c>
      <c r="D66" s="51">
        <v>0</v>
      </c>
      <c r="E66" s="51">
        <v>0</v>
      </c>
      <c r="F66" s="52">
        <f>E66/' سهام'!$N$51</f>
        <v>0</v>
      </c>
      <c r="H66" s="51">
        <v>0</v>
      </c>
      <c r="I66" s="51">
        <v>18480000</v>
      </c>
      <c r="J66" s="51">
        <v>18480000</v>
      </c>
      <c r="K66" s="52">
        <f>J66/' سهام'!$M$51</f>
        <v>2.6155469347321945E-7</v>
      </c>
    </row>
    <row r="67" spans="1:11" x14ac:dyDescent="0.5">
      <c r="A67" s="51" t="s">
        <v>257</v>
      </c>
      <c r="C67" s="51">
        <v>0</v>
      </c>
      <c r="D67" s="51">
        <v>0</v>
      </c>
      <c r="E67" s="51">
        <v>0</v>
      </c>
      <c r="F67" s="52">
        <f>E67/' سهام'!$N$51</f>
        <v>0</v>
      </c>
      <c r="H67" s="51">
        <v>0</v>
      </c>
      <c r="I67" s="51">
        <v>771158934</v>
      </c>
      <c r="J67" s="51">
        <v>771158934</v>
      </c>
      <c r="K67" s="52">
        <f>J67/' سهام'!$M$51</f>
        <v>1.0914515075838996E-5</v>
      </c>
    </row>
    <row r="68" spans="1:11" x14ac:dyDescent="0.5">
      <c r="A68" s="51" t="s">
        <v>258</v>
      </c>
      <c r="C68" s="51">
        <v>0</v>
      </c>
      <c r="D68" s="51">
        <v>0</v>
      </c>
      <c r="E68" s="51">
        <v>0</v>
      </c>
      <c r="F68" s="52">
        <f>E68/' سهام'!$N$51</f>
        <v>0</v>
      </c>
      <c r="H68" s="51">
        <v>-39565112862</v>
      </c>
      <c r="I68" s="51">
        <v>0</v>
      </c>
      <c r="J68" s="51">
        <v>-39565112862</v>
      </c>
      <c r="K68" s="52">
        <f>J68/' سهام'!$M$51</f>
        <v>-5.5998057179944489E-4</v>
      </c>
    </row>
    <row r="69" spans="1:11" x14ac:dyDescent="0.5">
      <c r="A69" s="51" t="s">
        <v>259</v>
      </c>
      <c r="C69" s="51">
        <v>0</v>
      </c>
      <c r="D69" s="51">
        <v>0</v>
      </c>
      <c r="E69" s="51">
        <v>0</v>
      </c>
      <c r="F69" s="52">
        <f>E69/' سهام'!$N$51</f>
        <v>0</v>
      </c>
      <c r="H69" s="51">
        <v>-12677676500</v>
      </c>
      <c r="I69" s="51">
        <v>0</v>
      </c>
      <c r="J69" s="51">
        <v>-12677676500</v>
      </c>
      <c r="K69" s="52">
        <f>J69/' سهام'!$M$51</f>
        <v>-1.7943213154275636E-4</v>
      </c>
    </row>
    <row r="70" spans="1:11" x14ac:dyDescent="0.5">
      <c r="A70" s="51" t="s">
        <v>260</v>
      </c>
      <c r="C70" s="51">
        <v>0</v>
      </c>
      <c r="D70" s="51">
        <v>0</v>
      </c>
      <c r="E70" s="51">
        <v>0</v>
      </c>
      <c r="F70" s="52">
        <f>E70/' سهام'!$N$51</f>
        <v>0</v>
      </c>
      <c r="H70" s="51">
        <v>0</v>
      </c>
      <c r="I70" s="51">
        <v>6922358</v>
      </c>
      <c r="J70" s="51">
        <v>6922358</v>
      </c>
      <c r="K70" s="52">
        <f>J70/' سهام'!$M$51</f>
        <v>9.7974849826942011E-8</v>
      </c>
    </row>
    <row r="71" spans="1:11" x14ac:dyDescent="0.5">
      <c r="A71" s="51" t="s">
        <v>261</v>
      </c>
      <c r="C71" s="51">
        <v>0</v>
      </c>
      <c r="D71" s="51">
        <v>0</v>
      </c>
      <c r="E71" s="51">
        <v>0</v>
      </c>
      <c r="F71" s="52">
        <f>E71/' سهام'!$N$51</f>
        <v>0</v>
      </c>
      <c r="H71" s="51">
        <v>0</v>
      </c>
      <c r="I71" s="51">
        <v>-830936456</v>
      </c>
      <c r="J71" s="51">
        <v>-830936456</v>
      </c>
      <c r="K71" s="52">
        <f>J71/' سهام'!$M$51</f>
        <v>-1.1760569807619226E-5</v>
      </c>
    </row>
    <row r="72" spans="1:11" x14ac:dyDescent="0.5">
      <c r="A72" s="51" t="s">
        <v>262</v>
      </c>
      <c r="C72" s="51">
        <v>0</v>
      </c>
      <c r="D72" s="51">
        <v>0</v>
      </c>
      <c r="E72" s="51">
        <v>0</v>
      </c>
      <c r="F72" s="52">
        <f>E72/' سهام'!$N$51</f>
        <v>0</v>
      </c>
      <c r="H72" s="51">
        <v>0</v>
      </c>
      <c r="I72" s="51">
        <v>105000</v>
      </c>
      <c r="J72" s="51">
        <v>105000</v>
      </c>
      <c r="K72" s="52">
        <f>J72/' سهام'!$M$51</f>
        <v>1.4861062129160195E-9</v>
      </c>
    </row>
    <row r="73" spans="1:11" x14ac:dyDescent="0.5">
      <c r="A73" s="51" t="s">
        <v>263</v>
      </c>
      <c r="C73" s="51">
        <v>0</v>
      </c>
      <c r="D73" s="51">
        <v>0</v>
      </c>
      <c r="E73" s="51">
        <v>0</v>
      </c>
      <c r="F73" s="52">
        <f>E73/' سهام'!$N$51</f>
        <v>0</v>
      </c>
      <c r="H73" s="51">
        <v>0</v>
      </c>
      <c r="I73" s="51">
        <v>4041031310</v>
      </c>
      <c r="J73" s="51">
        <v>4041031310</v>
      </c>
      <c r="K73" s="52">
        <f>J73/' سهام'!$M$51</f>
        <v>5.7194302251230109E-5</v>
      </c>
    </row>
    <row r="74" spans="1:11" x14ac:dyDescent="0.5">
      <c r="A74" s="51" t="s">
        <v>264</v>
      </c>
      <c r="C74" s="51">
        <v>0</v>
      </c>
      <c r="D74" s="51">
        <v>0</v>
      </c>
      <c r="E74" s="51">
        <v>0</v>
      </c>
      <c r="F74" s="52">
        <f>E74/' سهام'!$N$51</f>
        <v>0</v>
      </c>
      <c r="H74" s="51">
        <v>-12413874440</v>
      </c>
      <c r="I74" s="51">
        <v>0</v>
      </c>
      <c r="J74" s="51">
        <v>-12413874440</v>
      </c>
      <c r="K74" s="52">
        <f>J74/' سهام'!$M$51</f>
        <v>-1.7569843744422259E-4</v>
      </c>
    </row>
    <row r="75" spans="1:11" x14ac:dyDescent="0.5">
      <c r="A75" s="51" t="s">
        <v>265</v>
      </c>
      <c r="C75" s="51">
        <v>0</v>
      </c>
      <c r="D75" s="51">
        <v>0</v>
      </c>
      <c r="E75" s="51">
        <v>0</v>
      </c>
      <c r="F75" s="52">
        <f>E75/' سهام'!$N$51</f>
        <v>0</v>
      </c>
      <c r="H75" s="51">
        <v>0</v>
      </c>
      <c r="I75" s="51">
        <v>168628568</v>
      </c>
      <c r="J75" s="51">
        <v>168628568</v>
      </c>
      <c r="K75" s="52">
        <f>J75/' سهام'!$M$51</f>
        <v>2.3866663102850617E-6</v>
      </c>
    </row>
    <row r="76" spans="1:11" x14ac:dyDescent="0.5">
      <c r="A76" s="51" t="s">
        <v>266</v>
      </c>
      <c r="C76" s="51">
        <v>0</v>
      </c>
      <c r="D76" s="51">
        <v>0</v>
      </c>
      <c r="E76" s="51">
        <v>0</v>
      </c>
      <c r="F76" s="52">
        <f>E76/' سهام'!$N$51</f>
        <v>0</v>
      </c>
      <c r="H76" s="51">
        <v>0</v>
      </c>
      <c r="I76" s="51">
        <v>-2601560000</v>
      </c>
      <c r="J76" s="51">
        <v>-2601560000</v>
      </c>
      <c r="K76" s="52">
        <f>J76/' سهام'!$M$51</f>
        <v>-3.6820899802607617E-5</v>
      </c>
    </row>
    <row r="77" spans="1:11" x14ac:dyDescent="0.5">
      <c r="A77" s="51" t="s">
        <v>267</v>
      </c>
      <c r="C77" s="51">
        <v>0</v>
      </c>
      <c r="D77" s="51">
        <v>0</v>
      </c>
      <c r="E77" s="51">
        <v>0</v>
      </c>
      <c r="F77" s="52">
        <f>E77/' سهام'!$N$51</f>
        <v>0</v>
      </c>
      <c r="H77" s="51">
        <v>-374594000</v>
      </c>
      <c r="I77" s="51">
        <v>0</v>
      </c>
      <c r="J77" s="51">
        <v>-374594000</v>
      </c>
      <c r="K77" s="52">
        <f>J77/' سهام'!$M$51</f>
        <v>-5.3017759116291754E-6</v>
      </c>
    </row>
    <row r="78" spans="1:11" x14ac:dyDescent="0.5">
      <c r="A78" s="51" t="s">
        <v>268</v>
      </c>
      <c r="C78" s="51">
        <v>0</v>
      </c>
      <c r="D78" s="51">
        <v>0</v>
      </c>
      <c r="E78" s="51">
        <v>0</v>
      </c>
      <c r="F78" s="52">
        <f>E78/' سهام'!$N$51</f>
        <v>0</v>
      </c>
      <c r="H78" s="51">
        <v>-3346268000</v>
      </c>
      <c r="I78" s="51">
        <v>0</v>
      </c>
      <c r="J78" s="51">
        <v>-3346268000</v>
      </c>
      <c r="K78" s="52">
        <f>J78/' سهام'!$M$51</f>
        <v>-4.7361044427448214E-5</v>
      </c>
    </row>
    <row r="79" spans="1:11" x14ac:dyDescent="0.5">
      <c r="A79" s="51" t="s">
        <v>269</v>
      </c>
      <c r="C79" s="51">
        <v>0</v>
      </c>
      <c r="D79" s="51">
        <v>0</v>
      </c>
      <c r="E79" s="51">
        <v>0</v>
      </c>
      <c r="F79" s="52">
        <f>E79/' سهام'!$N$51</f>
        <v>0</v>
      </c>
      <c r="H79" s="51">
        <v>0</v>
      </c>
      <c r="I79" s="51">
        <v>2511400000</v>
      </c>
      <c r="J79" s="51">
        <v>2511400000</v>
      </c>
      <c r="K79" s="52">
        <f>J79/' سهام'!$M$51</f>
        <v>3.5544829934450391E-5</v>
      </c>
    </row>
    <row r="80" spans="1:11" x14ac:dyDescent="0.5">
      <c r="A80" s="51" t="s">
        <v>270</v>
      </c>
      <c r="C80" s="51">
        <v>0</v>
      </c>
      <c r="D80" s="51">
        <v>0</v>
      </c>
      <c r="E80" s="51">
        <v>0</v>
      </c>
      <c r="F80" s="52">
        <f>E80/' سهام'!$N$51</f>
        <v>0</v>
      </c>
      <c r="H80" s="51">
        <v>0</v>
      </c>
      <c r="I80" s="51">
        <v>5194570000</v>
      </c>
      <c r="J80" s="51">
        <v>5194570000</v>
      </c>
      <c r="K80" s="52">
        <f>J80/' سهام'!$M$51</f>
        <v>7.3520788099306356E-5</v>
      </c>
    </row>
    <row r="81" spans="1:11" x14ac:dyDescent="0.5">
      <c r="A81" s="51" t="s">
        <v>271</v>
      </c>
      <c r="C81" s="51">
        <v>0</v>
      </c>
      <c r="D81" s="51">
        <v>0</v>
      </c>
      <c r="E81" s="51">
        <v>0</v>
      </c>
      <c r="F81" s="52">
        <f>E81/' سهام'!$N$51</f>
        <v>0</v>
      </c>
      <c r="H81" s="51">
        <v>0</v>
      </c>
      <c r="I81" s="51">
        <v>3001010000</v>
      </c>
      <c r="J81" s="51">
        <v>3001010000</v>
      </c>
      <c r="K81" s="52">
        <f>J81/' سهام'!$M$51</f>
        <v>4.2474472438315276E-5</v>
      </c>
    </row>
    <row r="82" spans="1:11" x14ac:dyDescent="0.5">
      <c r="A82" s="51" t="s">
        <v>272</v>
      </c>
      <c r="C82" s="51">
        <v>0</v>
      </c>
      <c r="D82" s="51">
        <v>0</v>
      </c>
      <c r="E82" s="51">
        <v>0</v>
      </c>
      <c r="F82" s="52">
        <f>E82/' سهام'!$N$51</f>
        <v>0</v>
      </c>
      <c r="H82" s="51">
        <v>0</v>
      </c>
      <c r="I82" s="51">
        <v>17884000</v>
      </c>
      <c r="J82" s="51">
        <v>17884000</v>
      </c>
      <c r="K82" s="52">
        <f>J82/' سهام'!$M$51</f>
        <v>2.5311927154085805E-7</v>
      </c>
    </row>
    <row r="83" spans="1:11" x14ac:dyDescent="0.5">
      <c r="A83" s="51" t="s">
        <v>273</v>
      </c>
      <c r="C83" s="51">
        <v>0</v>
      </c>
      <c r="D83" s="51">
        <v>0</v>
      </c>
      <c r="E83" s="51">
        <v>0</v>
      </c>
      <c r="F83" s="52">
        <f>E83/' سهام'!$N$51</f>
        <v>0</v>
      </c>
      <c r="H83" s="51">
        <v>43809490</v>
      </c>
      <c r="I83" s="51">
        <v>0</v>
      </c>
      <c r="J83" s="51">
        <v>43809490</v>
      </c>
      <c r="K83" s="52">
        <f>J83/' سهام'!$M$51</f>
        <v>6.2005290736840222E-7</v>
      </c>
    </row>
    <row r="84" spans="1:11" x14ac:dyDescent="0.5">
      <c r="A84" s="51" t="s">
        <v>274</v>
      </c>
      <c r="C84" s="51">
        <v>0</v>
      </c>
      <c r="D84" s="51">
        <v>0</v>
      </c>
      <c r="E84" s="51">
        <v>0</v>
      </c>
      <c r="F84" s="52">
        <f>E84/' سهام'!$N$51</f>
        <v>0</v>
      </c>
      <c r="H84" s="51">
        <v>0</v>
      </c>
      <c r="I84" s="51">
        <v>209103431</v>
      </c>
      <c r="J84" s="51">
        <v>209103431</v>
      </c>
      <c r="K84" s="52">
        <f>J84/' سهام'!$M$51</f>
        <v>2.9595229328681541E-6</v>
      </c>
    </row>
    <row r="85" spans="1:11" ht="17.399999999999999" thickBot="1" x14ac:dyDescent="0.55000000000000004">
      <c r="A85" s="118" t="s">
        <v>2</v>
      </c>
      <c r="B85" s="118"/>
      <c r="C85" s="55">
        <f t="shared" ref="C85:K85" si="0">SUM(C10:C84)</f>
        <v>-36857764294</v>
      </c>
      <c r="D85" s="55">
        <f t="shared" si="0"/>
        <v>39246964651</v>
      </c>
      <c r="E85" s="55">
        <f t="shared" si="0"/>
        <v>2389200357</v>
      </c>
      <c r="F85" s="57">
        <f t="shared" si="0"/>
        <v>3.2750482677804098E-3</v>
      </c>
      <c r="G85" s="55">
        <f t="shared" si="0"/>
        <v>0</v>
      </c>
      <c r="H85" s="55">
        <f t="shared" si="0"/>
        <v>-478750335266</v>
      </c>
      <c r="I85" s="55">
        <f t="shared" si="0"/>
        <v>215018212051</v>
      </c>
      <c r="J85" s="55">
        <f t="shared" si="0"/>
        <v>-263732123215</v>
      </c>
      <c r="K85" s="57">
        <f t="shared" si="0"/>
        <v>-3.7327042557651876E-3</v>
      </c>
    </row>
    <row r="86" spans="1:11" ht="17.399999999999999" thickTop="1" x14ac:dyDescent="0.5"/>
  </sheetData>
  <mergeCells count="16">
    <mergeCell ref="A85:B85"/>
    <mergeCell ref="A3:K3"/>
    <mergeCell ref="A2:K2"/>
    <mergeCell ref="A1:K1"/>
    <mergeCell ref="B6:F6"/>
    <mergeCell ref="G6:K6"/>
    <mergeCell ref="A4:I4"/>
    <mergeCell ref="G7:G8"/>
    <mergeCell ref="H7:H8"/>
    <mergeCell ref="I7:I8"/>
    <mergeCell ref="J7:K8"/>
    <mergeCell ref="A7:A9"/>
    <mergeCell ref="B7:B8"/>
    <mergeCell ref="C7:C8"/>
    <mergeCell ref="D7:D8"/>
    <mergeCell ref="E7:F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0"/>
  <sheetViews>
    <sheetView rightToLeft="1" zoomScaleNormal="100" zoomScaleSheetLayoutView="98" workbookViewId="0">
      <pane ySplit="6" topLeftCell="A7" activePane="bottomLeft" state="frozen"/>
      <selection pane="bottomLeft" activeCell="H30" sqref="H30"/>
    </sheetView>
  </sheetViews>
  <sheetFormatPr defaultColWidth="9.109375" defaultRowHeight="16.2" x14ac:dyDescent="0.5"/>
  <cols>
    <col min="1" max="1" width="23.33203125" style="5" customWidth="1"/>
    <col min="2" max="2" width="14.33203125" style="5" customWidth="1"/>
    <col min="3" max="3" width="21.109375" style="5" customWidth="1"/>
    <col min="4" max="4" width="22.33203125" style="5" customWidth="1"/>
    <col min="5" max="6" width="17.5546875" style="5" customWidth="1"/>
    <col min="7" max="7" width="16" style="5" customWidth="1"/>
    <col min="8" max="8" width="19.44140625" style="5" customWidth="1"/>
    <col min="9" max="9" width="17.5546875" style="5" customWidth="1"/>
    <col min="10" max="10" width="16.109375" style="5" customWidth="1"/>
    <col min="11" max="16384" width="9.109375" style="5"/>
  </cols>
  <sheetData>
    <row r="1" spans="1:13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</row>
    <row r="2" spans="1:13" ht="20.399999999999999" x14ac:dyDescent="0.65">
      <c r="A2" s="85" t="s">
        <v>71</v>
      </c>
      <c r="B2" s="85"/>
      <c r="C2" s="85"/>
      <c r="D2" s="85"/>
      <c r="E2" s="85"/>
      <c r="F2" s="85"/>
      <c r="G2" s="85"/>
      <c r="H2" s="85"/>
      <c r="I2" s="85"/>
      <c r="J2" s="85"/>
    </row>
    <row r="3" spans="1:13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</row>
    <row r="4" spans="1:13" ht="20.399999999999999" x14ac:dyDescent="0.5">
      <c r="A4" s="86" t="s">
        <v>13</v>
      </c>
      <c r="B4" s="86"/>
      <c r="C4" s="86"/>
      <c r="D4" s="86"/>
      <c r="E4" s="86"/>
      <c r="F4" s="86"/>
      <c r="G4" s="86"/>
      <c r="H4" s="86"/>
      <c r="I4" s="86"/>
      <c r="J4" s="86"/>
      <c r="K4" s="63"/>
      <c r="L4" s="63"/>
      <c r="M4" s="63"/>
    </row>
    <row r="5" spans="1:13" ht="16.5" customHeight="1" thickBot="1" x14ac:dyDescent="0.6">
      <c r="B5" s="97" t="s">
        <v>52</v>
      </c>
      <c r="C5" s="97"/>
      <c r="D5" s="97"/>
      <c r="E5" s="109" t="s">
        <v>101</v>
      </c>
      <c r="F5" s="109"/>
      <c r="G5" s="109"/>
      <c r="H5" s="109" t="s">
        <v>122</v>
      </c>
      <c r="I5" s="109"/>
      <c r="J5" s="109"/>
      <c r="K5" s="4"/>
      <c r="L5" s="4"/>
      <c r="M5" s="4"/>
    </row>
    <row r="6" spans="1:13" ht="47.25" customHeight="1" thickBot="1" x14ac:dyDescent="0.55000000000000004">
      <c r="A6" s="25" t="s">
        <v>37</v>
      </c>
      <c r="B6" s="45" t="s">
        <v>46</v>
      </c>
      <c r="C6" s="45" t="s">
        <v>51</v>
      </c>
      <c r="D6" s="45" t="s">
        <v>47</v>
      </c>
      <c r="E6" s="45" t="s">
        <v>48</v>
      </c>
      <c r="F6" s="45" t="s">
        <v>49</v>
      </c>
      <c r="G6" s="45" t="s">
        <v>50</v>
      </c>
      <c r="H6" s="45" t="s">
        <v>48</v>
      </c>
      <c r="I6" s="45" t="s">
        <v>49</v>
      </c>
      <c r="J6" s="45" t="s">
        <v>50</v>
      </c>
    </row>
    <row r="7" spans="1:13" x14ac:dyDescent="0.5">
      <c r="A7" s="51" t="s">
        <v>146</v>
      </c>
      <c r="B7" s="69" t="s">
        <v>464</v>
      </c>
      <c r="C7" s="51">
        <v>786519511</v>
      </c>
      <c r="D7" s="51">
        <v>9</v>
      </c>
      <c r="E7" s="51">
        <v>7078675599</v>
      </c>
      <c r="F7" s="51">
        <v>-525177581</v>
      </c>
      <c r="G7" s="51">
        <v>6553498018</v>
      </c>
      <c r="H7" s="51">
        <v>7078675599</v>
      </c>
      <c r="I7" s="51">
        <v>-184871329</v>
      </c>
      <c r="J7" s="51">
        <v>6893804270</v>
      </c>
    </row>
    <row r="8" spans="1:13" x14ac:dyDescent="0.5">
      <c r="A8" s="51" t="s">
        <v>414</v>
      </c>
      <c r="B8" s="69" t="s">
        <v>465</v>
      </c>
      <c r="C8" s="51">
        <v>527253432</v>
      </c>
      <c r="D8" s="51">
        <v>120</v>
      </c>
      <c r="H8" s="51">
        <v>63270411840</v>
      </c>
      <c r="I8" s="51">
        <v>0</v>
      </c>
      <c r="J8" s="51">
        <v>63270411840</v>
      </c>
    </row>
    <row r="9" spans="1:13" x14ac:dyDescent="0.5">
      <c r="A9" s="51" t="s">
        <v>167</v>
      </c>
      <c r="B9" s="69" t="s">
        <v>466</v>
      </c>
      <c r="C9" s="51">
        <v>6652344473</v>
      </c>
      <c r="D9" s="51">
        <v>240</v>
      </c>
      <c r="H9" s="51">
        <v>1596562673520</v>
      </c>
      <c r="I9" s="51">
        <v>0</v>
      </c>
      <c r="J9" s="51">
        <v>1596562673520</v>
      </c>
    </row>
    <row r="10" spans="1:13" x14ac:dyDescent="0.5">
      <c r="A10" s="51" t="s">
        <v>133</v>
      </c>
      <c r="B10" s="69" t="s">
        <v>467</v>
      </c>
      <c r="C10" s="51">
        <v>1376744619</v>
      </c>
      <c r="D10" s="51">
        <v>615</v>
      </c>
      <c r="H10" s="51">
        <v>846697940685</v>
      </c>
      <c r="I10" s="51">
        <v>0</v>
      </c>
      <c r="J10" s="51">
        <v>846697940685</v>
      </c>
    </row>
    <row r="11" spans="1:13" x14ac:dyDescent="0.5">
      <c r="A11" s="51" t="s">
        <v>184</v>
      </c>
      <c r="B11" s="69" t="s">
        <v>468</v>
      </c>
      <c r="C11" s="51">
        <v>220690469</v>
      </c>
      <c r="D11" s="51">
        <v>140</v>
      </c>
      <c r="H11" s="51">
        <v>30896665660</v>
      </c>
      <c r="I11" s="51">
        <v>-396914569</v>
      </c>
      <c r="J11" s="51">
        <v>30499751091</v>
      </c>
    </row>
    <row r="12" spans="1:13" x14ac:dyDescent="0.5">
      <c r="A12" s="51" t="s">
        <v>415</v>
      </c>
      <c r="B12" s="69" t="s">
        <v>468</v>
      </c>
      <c r="C12" s="51">
        <v>180000000</v>
      </c>
      <c r="D12" s="51">
        <v>270</v>
      </c>
      <c r="H12" s="51">
        <v>48600000000</v>
      </c>
      <c r="I12" s="51">
        <v>-850336474</v>
      </c>
      <c r="J12" s="51">
        <v>47749663526</v>
      </c>
    </row>
    <row r="13" spans="1:13" x14ac:dyDescent="0.5">
      <c r="A13" s="51" t="s">
        <v>177</v>
      </c>
      <c r="B13" s="69" t="s">
        <v>469</v>
      </c>
      <c r="C13" s="51">
        <v>44658855</v>
      </c>
      <c r="D13" s="51">
        <v>69</v>
      </c>
      <c r="E13" s="51">
        <v>3081460995</v>
      </c>
      <c r="F13" s="51">
        <v>-223180784</v>
      </c>
      <c r="G13" s="51">
        <v>2858280211</v>
      </c>
      <c r="H13" s="51">
        <v>3081460995</v>
      </c>
      <c r="I13" s="51">
        <v>-184942954</v>
      </c>
      <c r="J13" s="51">
        <v>2896518041</v>
      </c>
    </row>
    <row r="14" spans="1:13" x14ac:dyDescent="0.5">
      <c r="A14" s="51" t="s">
        <v>144</v>
      </c>
      <c r="B14" s="69" t="s">
        <v>470</v>
      </c>
      <c r="C14" s="51">
        <v>162887424</v>
      </c>
      <c r="D14" s="51">
        <v>30</v>
      </c>
      <c r="E14" s="51">
        <v>4886622720</v>
      </c>
      <c r="F14" s="51">
        <v>-327856476</v>
      </c>
      <c r="G14" s="51">
        <v>4558766244</v>
      </c>
      <c r="H14" s="51">
        <v>4886622720</v>
      </c>
      <c r="I14" s="51">
        <v>-283462486</v>
      </c>
      <c r="J14" s="51">
        <v>4603160234</v>
      </c>
    </row>
    <row r="15" spans="1:13" x14ac:dyDescent="0.5">
      <c r="A15" s="51" t="s">
        <v>195</v>
      </c>
      <c r="B15" s="69" t="s">
        <v>471</v>
      </c>
      <c r="C15" s="51">
        <v>25225537</v>
      </c>
      <c r="D15" s="51">
        <v>380</v>
      </c>
      <c r="H15" s="51">
        <v>9585704060</v>
      </c>
      <c r="I15" s="51">
        <v>0</v>
      </c>
      <c r="J15" s="51">
        <v>9585704060</v>
      </c>
    </row>
    <row r="16" spans="1:13" x14ac:dyDescent="0.5">
      <c r="A16" s="51" t="s">
        <v>169</v>
      </c>
      <c r="B16" s="69" t="s">
        <v>464</v>
      </c>
      <c r="C16" s="51">
        <v>1445270084</v>
      </c>
      <c r="D16" s="51">
        <v>55</v>
      </c>
      <c r="E16" s="51">
        <v>79489854620</v>
      </c>
      <c r="F16" s="51">
        <v>-4470340887</v>
      </c>
      <c r="G16" s="51">
        <v>75019513733</v>
      </c>
      <c r="H16" s="51">
        <v>79489854620</v>
      </c>
      <c r="I16" s="51">
        <v>0</v>
      </c>
      <c r="J16" s="51">
        <v>79489854620</v>
      </c>
    </row>
    <row r="17" spans="1:10" x14ac:dyDescent="0.5">
      <c r="A17" s="51" t="s">
        <v>155</v>
      </c>
      <c r="B17" s="69" t="s">
        <v>472</v>
      </c>
      <c r="C17" s="51">
        <v>8818365</v>
      </c>
      <c r="D17" s="51">
        <v>7</v>
      </c>
      <c r="E17" s="51">
        <v>61728555</v>
      </c>
      <c r="F17" s="51">
        <v>-4030930</v>
      </c>
      <c r="G17" s="51">
        <v>57697625</v>
      </c>
      <c r="H17" s="51">
        <v>61728555</v>
      </c>
      <c r="I17" s="51">
        <v>-997887</v>
      </c>
      <c r="J17" s="51">
        <v>60730668</v>
      </c>
    </row>
    <row r="18" spans="1:10" x14ac:dyDescent="0.5">
      <c r="A18" s="51" t="s">
        <v>181</v>
      </c>
      <c r="B18" s="69" t="s">
        <v>473</v>
      </c>
      <c r="C18" s="51">
        <v>25061305</v>
      </c>
      <c r="D18" s="51">
        <v>40</v>
      </c>
      <c r="H18" s="51">
        <v>1002452200</v>
      </c>
      <c r="I18" s="51">
        <v>0</v>
      </c>
      <c r="J18" s="51">
        <v>1002452200</v>
      </c>
    </row>
    <row r="19" spans="1:10" x14ac:dyDescent="0.5">
      <c r="A19" s="51" t="s">
        <v>138</v>
      </c>
      <c r="B19" s="69" t="s">
        <v>474</v>
      </c>
      <c r="C19" s="51">
        <v>105498559</v>
      </c>
      <c r="D19" s="51">
        <v>583</v>
      </c>
      <c r="E19" s="51">
        <v>61505659897</v>
      </c>
      <c r="F19" s="51">
        <v>-4382082639</v>
      </c>
      <c r="G19" s="51">
        <v>57123577258</v>
      </c>
      <c r="H19" s="51">
        <v>61505659897</v>
      </c>
      <c r="I19" s="51">
        <v>-4382082639</v>
      </c>
      <c r="J19" s="51">
        <v>57123577258</v>
      </c>
    </row>
    <row r="20" spans="1:10" x14ac:dyDescent="0.5">
      <c r="A20" s="51" t="s">
        <v>165</v>
      </c>
      <c r="B20" s="69" t="s">
        <v>475</v>
      </c>
      <c r="C20" s="51">
        <v>62278670</v>
      </c>
      <c r="D20" s="51">
        <v>10</v>
      </c>
      <c r="E20" s="51">
        <v>622786700</v>
      </c>
      <c r="F20" s="51">
        <v>-47664257</v>
      </c>
      <c r="G20" s="51">
        <v>575122443</v>
      </c>
      <c r="H20" s="51">
        <v>622786700</v>
      </c>
      <c r="I20" s="51">
        <v>0</v>
      </c>
      <c r="J20" s="51">
        <v>622786700</v>
      </c>
    </row>
    <row r="21" spans="1:10" x14ac:dyDescent="0.5">
      <c r="A21" s="51" t="s">
        <v>157</v>
      </c>
      <c r="B21" s="69" t="s">
        <v>476</v>
      </c>
      <c r="C21" s="51">
        <v>64605909</v>
      </c>
      <c r="D21" s="51">
        <v>57</v>
      </c>
      <c r="E21" s="51">
        <v>3682536813</v>
      </c>
      <c r="F21" s="51">
        <v>-260191971</v>
      </c>
      <c r="G21" s="51">
        <v>3422344842</v>
      </c>
      <c r="H21" s="51">
        <v>3682536813</v>
      </c>
      <c r="I21" s="51">
        <v>-44003752</v>
      </c>
      <c r="J21" s="51">
        <v>3638533061</v>
      </c>
    </row>
    <row r="22" spans="1:10" x14ac:dyDescent="0.5">
      <c r="A22" s="51" t="s">
        <v>136</v>
      </c>
      <c r="B22" s="69" t="s">
        <v>472</v>
      </c>
      <c r="C22" s="51">
        <v>86689494</v>
      </c>
      <c r="D22" s="51">
        <v>5</v>
      </c>
      <c r="E22" s="51">
        <v>433447470</v>
      </c>
      <c r="F22" s="51">
        <v>-30881754</v>
      </c>
      <c r="G22" s="51">
        <v>402565716</v>
      </c>
      <c r="H22" s="51">
        <v>433447470</v>
      </c>
      <c r="I22" s="51">
        <v>-26773996</v>
      </c>
      <c r="J22" s="51">
        <v>406673474</v>
      </c>
    </row>
    <row r="23" spans="1:10" x14ac:dyDescent="0.5">
      <c r="A23" s="51" t="s">
        <v>148</v>
      </c>
      <c r="B23" s="69" t="s">
        <v>477</v>
      </c>
      <c r="C23" s="51">
        <v>40976193</v>
      </c>
      <c r="D23" s="51">
        <v>50</v>
      </c>
      <c r="H23" s="51">
        <v>2048809650</v>
      </c>
      <c r="I23" s="51">
        <v>-108022649</v>
      </c>
      <c r="J23" s="51">
        <v>1940787001</v>
      </c>
    </row>
    <row r="24" spans="1:10" x14ac:dyDescent="0.5">
      <c r="A24" s="51" t="s">
        <v>159</v>
      </c>
      <c r="B24" s="69" t="s">
        <v>478</v>
      </c>
      <c r="C24" s="51">
        <v>129125219</v>
      </c>
      <c r="D24" s="51">
        <v>40</v>
      </c>
      <c r="H24" s="51">
        <v>5165008760</v>
      </c>
      <c r="I24" s="51">
        <v>0</v>
      </c>
      <c r="J24" s="51">
        <v>5165008760</v>
      </c>
    </row>
    <row r="25" spans="1:10" x14ac:dyDescent="0.5">
      <c r="A25" s="51" t="s">
        <v>163</v>
      </c>
      <c r="B25" s="69" t="s">
        <v>465</v>
      </c>
      <c r="C25" s="51">
        <v>241854255</v>
      </c>
      <c r="D25" s="51">
        <v>100</v>
      </c>
      <c r="H25" s="51">
        <v>24185425500</v>
      </c>
      <c r="I25" s="51">
        <v>0</v>
      </c>
      <c r="J25" s="51">
        <v>24185425500</v>
      </c>
    </row>
    <row r="26" spans="1:10" x14ac:dyDescent="0.5">
      <c r="A26" s="51" t="s">
        <v>179</v>
      </c>
      <c r="B26" s="69" t="s">
        <v>476</v>
      </c>
      <c r="C26" s="51">
        <v>1348948839</v>
      </c>
      <c r="D26" s="51">
        <v>47</v>
      </c>
      <c r="E26" s="51">
        <v>63400595433</v>
      </c>
      <c r="F26" s="51">
        <v>-4404502806</v>
      </c>
      <c r="G26" s="51">
        <v>58996092627</v>
      </c>
      <c r="H26" s="51">
        <v>63400595433</v>
      </c>
      <c r="I26" s="51">
        <v>-1735075737</v>
      </c>
      <c r="J26" s="51">
        <v>61665519696</v>
      </c>
    </row>
    <row r="27" spans="1:10" ht="16.8" thickBot="1" x14ac:dyDescent="0.55000000000000004">
      <c r="A27" s="121" t="s">
        <v>2</v>
      </c>
      <c r="B27" s="121"/>
      <c r="C27" s="55">
        <f t="shared" ref="C27:J27" si="0">SUM(C7:C26)</f>
        <v>13535451212</v>
      </c>
      <c r="D27" s="55">
        <f t="shared" si="0"/>
        <v>2867</v>
      </c>
      <c r="E27" s="55">
        <f t="shared" si="0"/>
        <v>224243368802</v>
      </c>
      <c r="F27" s="55">
        <f t="shared" si="0"/>
        <v>-14675910085</v>
      </c>
      <c r="G27" s="55">
        <f t="shared" si="0"/>
        <v>209567458717</v>
      </c>
      <c r="H27" s="55">
        <f t="shared" si="0"/>
        <v>2852258460677</v>
      </c>
      <c r="I27" s="55">
        <f t="shared" si="0"/>
        <v>-8197484472</v>
      </c>
      <c r="J27" s="55">
        <f t="shared" si="0"/>
        <v>2844060976205</v>
      </c>
    </row>
    <row r="28" spans="1:10" ht="16.8" thickTop="1" x14ac:dyDescent="0.5"/>
    <row r="30" spans="1:10" x14ac:dyDescent="0.5">
      <c r="H30" s="5" t="b">
        <f>H27='درآمد سرمایه گذاری در سهام '!G50</f>
        <v>1</v>
      </c>
    </row>
  </sheetData>
  <mergeCells count="8">
    <mergeCell ref="A27:B27"/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3"/>
  <sheetViews>
    <sheetView rightToLeft="1" zoomScaleNormal="100" zoomScaleSheetLayoutView="106" workbookViewId="0">
      <selection activeCell="F13" sqref="F13"/>
    </sheetView>
  </sheetViews>
  <sheetFormatPr defaultColWidth="9.109375" defaultRowHeight="16.2" x14ac:dyDescent="0.3"/>
  <cols>
    <col min="1" max="1" width="29.44140625" style="43" customWidth="1"/>
    <col min="2" max="2" width="10.5546875" style="43" customWidth="1"/>
    <col min="3" max="3" width="19.109375" style="43" customWidth="1"/>
    <col min="4" max="4" width="20.109375" style="43" customWidth="1"/>
    <col min="5" max="5" width="19.6640625" style="43" customWidth="1"/>
    <col min="6" max="6" width="18.5546875" style="43" customWidth="1"/>
    <col min="7" max="16384" width="9.109375" style="43"/>
  </cols>
  <sheetData>
    <row r="1" spans="1:10" ht="20.399999999999999" x14ac:dyDescent="0.3">
      <c r="A1" s="108" t="s">
        <v>120</v>
      </c>
      <c r="B1" s="108"/>
      <c r="C1" s="108"/>
      <c r="D1" s="108"/>
      <c r="E1" s="108"/>
      <c r="F1" s="108"/>
      <c r="G1" s="74"/>
    </row>
    <row r="2" spans="1:10" ht="20.399999999999999" x14ac:dyDescent="0.3">
      <c r="A2" s="108" t="s">
        <v>71</v>
      </c>
      <c r="B2" s="108"/>
      <c r="C2" s="108"/>
      <c r="D2" s="108"/>
      <c r="E2" s="108"/>
      <c r="F2" s="108"/>
      <c r="G2" s="74"/>
    </row>
    <row r="3" spans="1:10" ht="20.399999999999999" x14ac:dyDescent="0.3">
      <c r="A3" s="108" t="s">
        <v>121</v>
      </c>
      <c r="B3" s="108"/>
      <c r="C3" s="108"/>
      <c r="D3" s="108"/>
      <c r="E3" s="108"/>
      <c r="F3" s="108"/>
      <c r="G3" s="74"/>
    </row>
    <row r="4" spans="1:10" ht="20.399999999999999" x14ac:dyDescent="0.3">
      <c r="A4" s="86" t="s">
        <v>86</v>
      </c>
      <c r="B4" s="86"/>
      <c r="C4" s="86"/>
      <c r="D4" s="86"/>
      <c r="E4" s="86"/>
      <c r="F4" s="86"/>
      <c r="G4" s="63"/>
      <c r="H4" s="63"/>
      <c r="I4" s="63"/>
      <c r="J4" s="63"/>
    </row>
    <row r="5" spans="1:10" ht="18" thickBot="1" x14ac:dyDescent="0.35">
      <c r="A5" s="23"/>
      <c r="B5" s="23"/>
      <c r="C5" s="23"/>
      <c r="D5" s="23"/>
      <c r="E5" s="6" t="s">
        <v>101</v>
      </c>
      <c r="F5" s="6" t="s">
        <v>122</v>
      </c>
      <c r="G5" s="46"/>
    </row>
    <row r="6" spans="1:10" ht="47.25" customHeight="1" thickBot="1" x14ac:dyDescent="0.35">
      <c r="A6" s="25" t="s">
        <v>89</v>
      </c>
      <c r="B6" s="25" t="s">
        <v>90</v>
      </c>
      <c r="C6" s="25" t="s">
        <v>94</v>
      </c>
      <c r="D6" s="25" t="s">
        <v>91</v>
      </c>
      <c r="E6" s="45" t="s">
        <v>95</v>
      </c>
      <c r="F6" s="45" t="s">
        <v>95</v>
      </c>
    </row>
    <row r="7" spans="1:10" x14ac:dyDescent="0.5">
      <c r="A7" s="51" t="s">
        <v>123</v>
      </c>
      <c r="B7" s="75"/>
      <c r="C7" s="75"/>
      <c r="D7" s="75"/>
      <c r="E7" s="70">
        <v>43360000000</v>
      </c>
      <c r="F7" s="70">
        <v>374177000000</v>
      </c>
    </row>
    <row r="8" spans="1:10" x14ac:dyDescent="0.5">
      <c r="A8" s="51" t="s">
        <v>124</v>
      </c>
      <c r="B8" s="75"/>
      <c r="C8" s="75"/>
      <c r="D8" s="75"/>
      <c r="E8" s="70">
        <v>0</v>
      </c>
      <c r="F8" s="70">
        <v>24485000000</v>
      </c>
    </row>
    <row r="9" spans="1:10" x14ac:dyDescent="0.5">
      <c r="A9" s="51" t="s">
        <v>125</v>
      </c>
      <c r="B9" s="75"/>
      <c r="C9" s="75"/>
      <c r="D9" s="75"/>
      <c r="E9" s="70">
        <v>0</v>
      </c>
      <c r="F9" s="70">
        <v>7680000000</v>
      </c>
    </row>
    <row r="10" spans="1:10" ht="16.8" thickBot="1" x14ac:dyDescent="0.55000000000000004">
      <c r="A10" s="69" t="s">
        <v>2</v>
      </c>
      <c r="B10" s="75"/>
      <c r="C10" s="65">
        <f>SUM(C7:C9)</f>
        <v>0</v>
      </c>
      <c r="D10" s="65">
        <f>SUM(D7:D9)</f>
        <v>0</v>
      </c>
      <c r="E10" s="65">
        <f>SUM(E7:E9)</f>
        <v>43360000000</v>
      </c>
      <c r="F10" s="65">
        <f>SUM(F7:F9)</f>
        <v>406342000000</v>
      </c>
    </row>
    <row r="11" spans="1:10" ht="16.8" thickTop="1" x14ac:dyDescent="0.3"/>
    <row r="13" spans="1:10" x14ac:dyDescent="0.3">
      <c r="F13" s="43" t="b">
        <f>F10='درآمد سرمایه گذاری در صندوق'!G41</f>
        <v>1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8"/>
  <sheetViews>
    <sheetView rightToLeft="1" zoomScaleNormal="100" workbookViewId="0">
      <pane ySplit="6" topLeftCell="A7" activePane="bottomLeft" state="frozen"/>
      <selection pane="bottomLeft" activeCell="J49" sqref="J49"/>
    </sheetView>
  </sheetViews>
  <sheetFormatPr defaultRowHeight="16.8" x14ac:dyDescent="0.5"/>
  <cols>
    <col min="1" max="1" width="26.33203125" style="7" customWidth="1"/>
    <col min="2" max="2" width="12.5546875" style="7" customWidth="1"/>
    <col min="3" max="3" width="12.44140625" style="7" customWidth="1"/>
    <col min="4" max="4" width="10.6640625" style="7" customWidth="1"/>
    <col min="5" max="5" width="14.88671875" style="7" bestFit="1" customWidth="1"/>
    <col min="6" max="6" width="9.109375" style="7" bestFit="1" customWidth="1"/>
    <col min="7" max="7" width="14.88671875" style="7" bestFit="1" customWidth="1"/>
    <col min="8" max="8" width="15.6640625" style="7" bestFit="1" customWidth="1"/>
    <col min="9" max="9" width="9.109375" style="7" bestFit="1" customWidth="1"/>
    <col min="10" max="10" width="15.6640625" style="7" bestFit="1" customWidth="1"/>
    <col min="11" max="16384" width="8.88671875" style="7"/>
  </cols>
  <sheetData>
    <row r="1" spans="1:10" ht="18.600000000000001" x14ac:dyDescent="0.6">
      <c r="A1" s="123" t="s">
        <v>120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8.600000000000001" x14ac:dyDescent="0.6">
      <c r="A2" s="123" t="s">
        <v>71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18.600000000000001" x14ac:dyDescent="0.6">
      <c r="A3" s="123" t="s">
        <v>121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0" ht="20.399999999999999" x14ac:dyDescent="0.5">
      <c r="A4" s="86" t="s">
        <v>97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6.5" customHeight="1" thickBot="1" x14ac:dyDescent="0.55000000000000004">
      <c r="A5" s="13"/>
      <c r="B5" s="122"/>
      <c r="C5" s="122"/>
      <c r="D5" s="122"/>
      <c r="E5" s="109" t="s">
        <v>101</v>
      </c>
      <c r="F5" s="109"/>
      <c r="G5" s="109"/>
      <c r="H5" s="109" t="s">
        <v>122</v>
      </c>
      <c r="I5" s="109"/>
      <c r="J5" s="109"/>
    </row>
    <row r="6" spans="1:10" ht="38.25" customHeight="1" thickBot="1" x14ac:dyDescent="0.55000000000000004">
      <c r="A6" s="24" t="s">
        <v>44</v>
      </c>
      <c r="B6" s="17" t="s">
        <v>53</v>
      </c>
      <c r="C6" s="17" t="s">
        <v>27</v>
      </c>
      <c r="D6" s="17" t="s">
        <v>42</v>
      </c>
      <c r="E6" s="17" t="s">
        <v>72</v>
      </c>
      <c r="F6" s="17" t="s">
        <v>49</v>
      </c>
      <c r="G6" s="17" t="s">
        <v>54</v>
      </c>
      <c r="H6" s="17" t="s">
        <v>72</v>
      </c>
      <c r="I6" s="17" t="s">
        <v>49</v>
      </c>
      <c r="J6" s="17" t="s">
        <v>54</v>
      </c>
    </row>
    <row r="7" spans="1:10" x14ac:dyDescent="0.5">
      <c r="A7" s="51" t="s">
        <v>313</v>
      </c>
      <c r="B7" s="51" t="s">
        <v>378</v>
      </c>
      <c r="C7" s="51" t="s">
        <v>354</v>
      </c>
      <c r="D7" s="66">
        <v>23</v>
      </c>
      <c r="E7" s="70">
        <v>97671232</v>
      </c>
      <c r="F7" s="70">
        <v>0</v>
      </c>
      <c r="G7" s="70">
        <v>97671232</v>
      </c>
      <c r="H7" s="70">
        <v>695561800</v>
      </c>
      <c r="I7" s="70">
        <v>0</v>
      </c>
      <c r="J7" s="70">
        <v>695561800</v>
      </c>
    </row>
    <row r="8" spans="1:10" x14ac:dyDescent="0.5">
      <c r="A8" s="51" t="s">
        <v>287</v>
      </c>
      <c r="B8" s="51" t="s">
        <v>379</v>
      </c>
      <c r="C8" s="51" t="s">
        <v>336</v>
      </c>
      <c r="D8" s="66">
        <v>18</v>
      </c>
      <c r="E8" s="70">
        <v>40243240</v>
      </c>
      <c r="F8" s="70">
        <v>0</v>
      </c>
      <c r="G8" s="70">
        <v>40243240</v>
      </c>
      <c r="H8" s="70">
        <v>458914614</v>
      </c>
      <c r="I8" s="70">
        <v>0</v>
      </c>
      <c r="J8" s="70">
        <v>458914614</v>
      </c>
    </row>
    <row r="9" spans="1:10" x14ac:dyDescent="0.5">
      <c r="A9" s="51" t="s">
        <v>312</v>
      </c>
      <c r="B9" s="51" t="s">
        <v>380</v>
      </c>
      <c r="C9" s="51" t="s">
        <v>375</v>
      </c>
      <c r="D9" s="66">
        <v>23</v>
      </c>
      <c r="E9" s="70">
        <v>1695694692</v>
      </c>
      <c r="F9" s="70">
        <v>0</v>
      </c>
      <c r="G9" s="70">
        <v>1695694692</v>
      </c>
      <c r="H9" s="70">
        <v>14799837986</v>
      </c>
      <c r="I9" s="70">
        <v>0</v>
      </c>
      <c r="J9" s="70">
        <v>14799837986</v>
      </c>
    </row>
    <row r="10" spans="1:10" x14ac:dyDescent="0.5">
      <c r="A10" s="51" t="s">
        <v>295</v>
      </c>
      <c r="B10" s="51" t="s">
        <v>381</v>
      </c>
      <c r="C10" s="51" t="s">
        <v>346</v>
      </c>
      <c r="D10" s="66">
        <v>23</v>
      </c>
      <c r="E10" s="70">
        <v>202423630</v>
      </c>
      <c r="F10" s="70">
        <v>0</v>
      </c>
      <c r="G10" s="70">
        <v>202423630</v>
      </c>
      <c r="H10" s="70">
        <v>593555565</v>
      </c>
      <c r="I10" s="70">
        <v>0</v>
      </c>
      <c r="J10" s="70">
        <v>593555565</v>
      </c>
    </row>
    <row r="11" spans="1:10" x14ac:dyDescent="0.5">
      <c r="A11" s="51" t="s">
        <v>279</v>
      </c>
      <c r="B11" s="51" t="s">
        <v>382</v>
      </c>
      <c r="C11" s="51" t="s">
        <v>350</v>
      </c>
      <c r="D11" s="66">
        <v>23</v>
      </c>
      <c r="E11" s="70">
        <v>290449829</v>
      </c>
      <c r="F11" s="70">
        <v>0</v>
      </c>
      <c r="G11" s="70">
        <v>290449829</v>
      </c>
      <c r="H11" s="70">
        <v>3607336939</v>
      </c>
      <c r="I11" s="70">
        <v>0</v>
      </c>
      <c r="J11" s="70">
        <v>3607336939</v>
      </c>
    </row>
    <row r="12" spans="1:10" x14ac:dyDescent="0.5">
      <c r="A12" s="51" t="s">
        <v>291</v>
      </c>
      <c r="B12" s="51" t="s">
        <v>381</v>
      </c>
      <c r="C12" s="51" t="s">
        <v>346</v>
      </c>
      <c r="D12" s="66">
        <v>23</v>
      </c>
      <c r="E12" s="70">
        <v>91090633</v>
      </c>
      <c r="F12" s="70">
        <v>0</v>
      </c>
      <c r="G12" s="70">
        <v>91090633</v>
      </c>
      <c r="H12" s="70">
        <v>598432634</v>
      </c>
      <c r="I12" s="70">
        <v>0</v>
      </c>
      <c r="J12" s="70">
        <v>598432634</v>
      </c>
    </row>
    <row r="13" spans="1:10" x14ac:dyDescent="0.5">
      <c r="A13" s="51" t="s">
        <v>289</v>
      </c>
      <c r="B13" s="51" t="s">
        <v>383</v>
      </c>
      <c r="C13" s="51" t="s">
        <v>352</v>
      </c>
      <c r="D13" s="66">
        <v>21</v>
      </c>
      <c r="E13" s="70">
        <v>86735378</v>
      </c>
      <c r="F13" s="70">
        <v>0</v>
      </c>
      <c r="G13" s="70">
        <v>86735378</v>
      </c>
      <c r="H13" s="70">
        <v>870567606</v>
      </c>
      <c r="I13" s="70">
        <v>0</v>
      </c>
      <c r="J13" s="70">
        <v>870567606</v>
      </c>
    </row>
    <row r="14" spans="1:10" x14ac:dyDescent="0.5">
      <c r="A14" s="51" t="s">
        <v>309</v>
      </c>
      <c r="B14" s="51" t="s">
        <v>384</v>
      </c>
      <c r="C14" s="51" t="s">
        <v>368</v>
      </c>
      <c r="D14" s="66">
        <v>23</v>
      </c>
      <c r="E14" s="70">
        <v>45768740</v>
      </c>
      <c r="F14" s="70">
        <v>0</v>
      </c>
      <c r="G14" s="70">
        <v>45768740</v>
      </c>
      <c r="H14" s="70">
        <v>416737918</v>
      </c>
      <c r="I14" s="70">
        <v>0</v>
      </c>
      <c r="J14" s="70">
        <v>416737918</v>
      </c>
    </row>
    <row r="15" spans="1:10" x14ac:dyDescent="0.5">
      <c r="A15" s="51" t="s">
        <v>288</v>
      </c>
      <c r="B15" s="51" t="s">
        <v>385</v>
      </c>
      <c r="C15" s="51" t="s">
        <v>362</v>
      </c>
      <c r="D15" s="66">
        <v>23</v>
      </c>
      <c r="E15" s="70">
        <v>198028425</v>
      </c>
      <c r="F15" s="70">
        <v>0</v>
      </c>
      <c r="G15" s="70">
        <v>198028425</v>
      </c>
      <c r="H15" s="70">
        <v>2099501396</v>
      </c>
      <c r="I15" s="70">
        <v>0</v>
      </c>
      <c r="J15" s="70">
        <v>2099501396</v>
      </c>
    </row>
    <row r="16" spans="1:10" x14ac:dyDescent="0.5">
      <c r="A16" s="51" t="s">
        <v>296</v>
      </c>
      <c r="B16" s="51" t="s">
        <v>386</v>
      </c>
      <c r="C16" s="51" t="s">
        <v>324</v>
      </c>
      <c r="D16" s="66">
        <v>26</v>
      </c>
      <c r="E16" s="70">
        <v>406952941</v>
      </c>
      <c r="F16" s="70">
        <v>0</v>
      </c>
      <c r="G16" s="70">
        <v>406952941</v>
      </c>
      <c r="H16" s="70">
        <v>1207586398</v>
      </c>
      <c r="I16" s="70">
        <v>0</v>
      </c>
      <c r="J16" s="70">
        <v>1207586398</v>
      </c>
    </row>
    <row r="17" spans="1:10" x14ac:dyDescent="0.5">
      <c r="A17" s="51" t="s">
        <v>308</v>
      </c>
      <c r="B17" s="51" t="s">
        <v>387</v>
      </c>
      <c r="C17" s="51" t="s">
        <v>334</v>
      </c>
      <c r="D17" s="66">
        <v>23</v>
      </c>
      <c r="E17" s="70">
        <v>96694520</v>
      </c>
      <c r="F17" s="70">
        <v>0</v>
      </c>
      <c r="G17" s="70">
        <v>96694520</v>
      </c>
      <c r="H17" s="70">
        <v>798880583</v>
      </c>
      <c r="I17" s="70">
        <v>0</v>
      </c>
      <c r="J17" s="70">
        <v>798880583</v>
      </c>
    </row>
    <row r="18" spans="1:10" x14ac:dyDescent="0.5">
      <c r="A18" s="51" t="s">
        <v>285</v>
      </c>
      <c r="B18" s="51" t="s">
        <v>380</v>
      </c>
      <c r="C18" s="51" t="s">
        <v>344</v>
      </c>
      <c r="D18" s="66">
        <v>18</v>
      </c>
      <c r="E18" s="70">
        <v>39818702</v>
      </c>
      <c r="F18" s="70">
        <v>0</v>
      </c>
      <c r="G18" s="70">
        <v>39818702</v>
      </c>
      <c r="H18" s="70">
        <v>467165390</v>
      </c>
      <c r="I18" s="70">
        <v>0</v>
      </c>
      <c r="J18" s="70">
        <v>467165390</v>
      </c>
    </row>
    <row r="19" spans="1:10" x14ac:dyDescent="0.5">
      <c r="A19" s="51" t="s">
        <v>275</v>
      </c>
      <c r="B19" s="51" t="s">
        <v>388</v>
      </c>
      <c r="C19" s="51" t="s">
        <v>328</v>
      </c>
      <c r="D19" s="66">
        <v>18</v>
      </c>
      <c r="E19" s="70">
        <v>154970459</v>
      </c>
      <c r="F19" s="70">
        <v>0</v>
      </c>
      <c r="G19" s="70">
        <v>154970459</v>
      </c>
      <c r="H19" s="70">
        <v>1340669469</v>
      </c>
      <c r="I19" s="70">
        <v>0</v>
      </c>
      <c r="J19" s="70">
        <v>1340669469</v>
      </c>
    </row>
    <row r="20" spans="1:10" x14ac:dyDescent="0.5">
      <c r="A20" s="51" t="s">
        <v>305</v>
      </c>
      <c r="B20" s="51" t="s">
        <v>389</v>
      </c>
      <c r="C20" s="51" t="s">
        <v>370</v>
      </c>
      <c r="D20" s="66">
        <v>18</v>
      </c>
      <c r="E20" s="70">
        <v>37950370</v>
      </c>
      <c r="F20" s="70">
        <v>0</v>
      </c>
      <c r="G20" s="70">
        <v>37950370</v>
      </c>
      <c r="H20" s="70">
        <v>37950370</v>
      </c>
      <c r="I20" s="70">
        <v>0</v>
      </c>
      <c r="J20" s="70">
        <v>37950370</v>
      </c>
    </row>
    <row r="21" spans="1:10" x14ac:dyDescent="0.5">
      <c r="A21" s="51" t="s">
        <v>282</v>
      </c>
      <c r="B21" s="51" t="s">
        <v>390</v>
      </c>
      <c r="C21" s="51" t="s">
        <v>360</v>
      </c>
      <c r="D21" s="66">
        <v>18</v>
      </c>
      <c r="E21" s="70">
        <v>3571200000</v>
      </c>
      <c r="F21" s="70">
        <v>0</v>
      </c>
      <c r="G21" s="70">
        <v>3571200000</v>
      </c>
      <c r="H21" s="70">
        <v>36296297673</v>
      </c>
      <c r="I21" s="70">
        <v>0</v>
      </c>
      <c r="J21" s="70">
        <v>36296297673</v>
      </c>
    </row>
    <row r="22" spans="1:10" x14ac:dyDescent="0.5">
      <c r="A22" s="51" t="s">
        <v>293</v>
      </c>
      <c r="B22" s="51" t="s">
        <v>391</v>
      </c>
      <c r="C22" s="51" t="s">
        <v>348</v>
      </c>
      <c r="D22" s="66">
        <v>20.5</v>
      </c>
      <c r="E22" s="70">
        <v>1861941503</v>
      </c>
      <c r="F22" s="70">
        <v>0</v>
      </c>
      <c r="G22" s="70">
        <v>1861941503</v>
      </c>
      <c r="H22" s="70">
        <v>17591769705</v>
      </c>
      <c r="I22" s="70">
        <v>0</v>
      </c>
      <c r="J22" s="70">
        <v>17591769705</v>
      </c>
    </row>
    <row r="23" spans="1:10" x14ac:dyDescent="0.5">
      <c r="A23" s="51" t="s">
        <v>310</v>
      </c>
      <c r="B23" s="51" t="s">
        <v>340</v>
      </c>
      <c r="C23" s="51" t="s">
        <v>340</v>
      </c>
      <c r="D23" s="66">
        <v>20.5</v>
      </c>
      <c r="E23" s="70">
        <v>91165715</v>
      </c>
      <c r="F23" s="70">
        <v>0</v>
      </c>
      <c r="G23" s="70">
        <v>91165715</v>
      </c>
      <c r="H23" s="70">
        <v>548020870</v>
      </c>
      <c r="I23" s="70">
        <v>0</v>
      </c>
      <c r="J23" s="70">
        <v>548020870</v>
      </c>
    </row>
    <row r="24" spans="1:10" x14ac:dyDescent="0.5">
      <c r="A24" s="51" t="s">
        <v>298</v>
      </c>
      <c r="B24" s="51" t="s">
        <v>392</v>
      </c>
      <c r="C24" s="51" t="s">
        <v>366</v>
      </c>
      <c r="D24" s="66">
        <v>23</v>
      </c>
      <c r="E24" s="70">
        <v>47751095</v>
      </c>
      <c r="F24" s="70">
        <v>0</v>
      </c>
      <c r="G24" s="70">
        <v>47751095</v>
      </c>
      <c r="H24" s="70">
        <v>447842736</v>
      </c>
      <c r="I24" s="70">
        <v>0</v>
      </c>
      <c r="J24" s="70">
        <v>447842736</v>
      </c>
    </row>
    <row r="25" spans="1:10" x14ac:dyDescent="0.5">
      <c r="A25" s="51" t="s">
        <v>286</v>
      </c>
      <c r="B25" s="51" t="s">
        <v>393</v>
      </c>
      <c r="C25" s="51" t="s">
        <v>330</v>
      </c>
      <c r="D25" s="66">
        <v>23</v>
      </c>
      <c r="E25" s="70">
        <v>100074929</v>
      </c>
      <c r="F25" s="70">
        <v>0</v>
      </c>
      <c r="G25" s="70">
        <v>100074929</v>
      </c>
      <c r="H25" s="70">
        <v>608131386</v>
      </c>
      <c r="I25" s="70">
        <v>0</v>
      </c>
      <c r="J25" s="70">
        <v>608131386</v>
      </c>
    </row>
    <row r="26" spans="1:10" x14ac:dyDescent="0.5">
      <c r="A26" s="51" t="s">
        <v>292</v>
      </c>
      <c r="B26" s="51" t="s">
        <v>394</v>
      </c>
      <c r="C26" s="51" t="s">
        <v>326</v>
      </c>
      <c r="D26" s="66">
        <v>23</v>
      </c>
      <c r="E26" s="70">
        <v>3309950</v>
      </c>
      <c r="F26" s="70">
        <v>0</v>
      </c>
      <c r="G26" s="70">
        <v>3309950</v>
      </c>
      <c r="H26" s="70">
        <v>348947430</v>
      </c>
      <c r="I26" s="70">
        <v>0</v>
      </c>
      <c r="J26" s="70">
        <v>348947430</v>
      </c>
    </row>
    <row r="27" spans="1:10" x14ac:dyDescent="0.5">
      <c r="A27" s="51" t="s">
        <v>314</v>
      </c>
      <c r="B27" s="51" t="s">
        <v>395</v>
      </c>
      <c r="C27" s="51" t="s">
        <v>356</v>
      </c>
      <c r="D27" s="66">
        <v>23</v>
      </c>
      <c r="E27" s="70">
        <v>47348408</v>
      </c>
      <c r="F27" s="70">
        <v>0</v>
      </c>
      <c r="G27" s="70">
        <v>47348408</v>
      </c>
      <c r="H27" s="70">
        <v>47348408</v>
      </c>
      <c r="I27" s="70">
        <v>0</v>
      </c>
      <c r="J27" s="70">
        <v>47348408</v>
      </c>
    </row>
    <row r="28" spans="1:10" x14ac:dyDescent="0.5">
      <c r="A28" s="51" t="s">
        <v>303</v>
      </c>
      <c r="B28" s="51" t="s">
        <v>395</v>
      </c>
      <c r="C28" s="51" t="s">
        <v>371</v>
      </c>
      <c r="D28" s="66">
        <v>23</v>
      </c>
      <c r="E28" s="70">
        <v>96881944</v>
      </c>
      <c r="F28" s="70">
        <v>0</v>
      </c>
      <c r="G28" s="70">
        <v>96881944</v>
      </c>
      <c r="H28" s="70">
        <v>265195706</v>
      </c>
      <c r="I28" s="70">
        <v>0</v>
      </c>
      <c r="J28" s="70">
        <v>265195706</v>
      </c>
    </row>
    <row r="29" spans="1:10" x14ac:dyDescent="0.5">
      <c r="A29" s="51" t="s">
        <v>301</v>
      </c>
      <c r="B29" s="51" t="s">
        <v>396</v>
      </c>
      <c r="C29" s="51" t="s">
        <v>364</v>
      </c>
      <c r="D29" s="66">
        <v>23</v>
      </c>
      <c r="E29" s="70">
        <v>49094824</v>
      </c>
      <c r="F29" s="70">
        <v>0</v>
      </c>
      <c r="G29" s="70">
        <v>49094824</v>
      </c>
      <c r="H29" s="70">
        <v>277333898</v>
      </c>
      <c r="I29" s="70">
        <v>0</v>
      </c>
      <c r="J29" s="70">
        <v>277333898</v>
      </c>
    </row>
    <row r="30" spans="1:10" x14ac:dyDescent="0.5">
      <c r="A30" s="51" t="s">
        <v>276</v>
      </c>
      <c r="B30" s="51" t="s">
        <v>397</v>
      </c>
      <c r="C30" s="51" t="s">
        <v>338</v>
      </c>
      <c r="D30" s="66">
        <v>23</v>
      </c>
      <c r="E30" s="70">
        <v>91472045</v>
      </c>
      <c r="F30" s="70">
        <v>0</v>
      </c>
      <c r="G30" s="70">
        <v>91472045</v>
      </c>
      <c r="H30" s="70">
        <v>335975253</v>
      </c>
      <c r="I30" s="70">
        <v>0</v>
      </c>
      <c r="J30" s="70">
        <v>335975253</v>
      </c>
    </row>
    <row r="31" spans="1:10" x14ac:dyDescent="0.5">
      <c r="A31" s="51" t="s">
        <v>304</v>
      </c>
      <c r="B31" s="51" t="s">
        <v>398</v>
      </c>
      <c r="C31" s="51" t="s">
        <v>358</v>
      </c>
      <c r="D31" s="66">
        <v>23</v>
      </c>
      <c r="E31" s="70">
        <v>86204805</v>
      </c>
      <c r="F31" s="70">
        <v>0</v>
      </c>
      <c r="G31" s="70">
        <v>86204805</v>
      </c>
      <c r="H31" s="70">
        <v>86204805</v>
      </c>
      <c r="I31" s="70">
        <v>0</v>
      </c>
      <c r="J31" s="70">
        <v>86204805</v>
      </c>
    </row>
    <row r="32" spans="1:10" x14ac:dyDescent="0.5">
      <c r="A32" s="51" t="s">
        <v>281</v>
      </c>
      <c r="B32" s="51" t="s">
        <v>399</v>
      </c>
      <c r="C32" s="51" t="s">
        <v>342</v>
      </c>
      <c r="D32" s="66">
        <v>23</v>
      </c>
      <c r="E32" s="70">
        <v>3509010</v>
      </c>
      <c r="F32" s="70">
        <v>0</v>
      </c>
      <c r="G32" s="70">
        <v>3509010</v>
      </c>
      <c r="H32" s="70">
        <v>205505862</v>
      </c>
      <c r="I32" s="70">
        <v>0</v>
      </c>
      <c r="J32" s="70">
        <v>205505862</v>
      </c>
    </row>
    <row r="33" spans="1:10" x14ac:dyDescent="0.5">
      <c r="A33" s="51" t="s">
        <v>300</v>
      </c>
      <c r="B33" s="51" t="s">
        <v>400</v>
      </c>
      <c r="C33" s="51" t="s">
        <v>318</v>
      </c>
      <c r="D33" s="66">
        <v>23</v>
      </c>
      <c r="E33" s="70">
        <v>46925355</v>
      </c>
      <c r="F33" s="70">
        <v>0</v>
      </c>
      <c r="G33" s="70">
        <v>46925355</v>
      </c>
      <c r="H33" s="70">
        <v>199829923</v>
      </c>
      <c r="I33" s="70">
        <v>0</v>
      </c>
      <c r="J33" s="70">
        <v>199829923</v>
      </c>
    </row>
    <row r="34" spans="1:10" x14ac:dyDescent="0.5">
      <c r="A34" s="51" t="s">
        <v>302</v>
      </c>
      <c r="B34" s="51" t="s">
        <v>401</v>
      </c>
      <c r="C34" s="51" t="s">
        <v>332</v>
      </c>
      <c r="D34" s="66">
        <v>23</v>
      </c>
      <c r="E34" s="70">
        <v>55003126</v>
      </c>
      <c r="F34" s="70">
        <v>0</v>
      </c>
      <c r="G34" s="70">
        <v>55003126</v>
      </c>
      <c r="H34" s="70">
        <v>154898377</v>
      </c>
      <c r="I34" s="70">
        <v>0</v>
      </c>
      <c r="J34" s="70">
        <v>154898377</v>
      </c>
    </row>
    <row r="35" spans="1:10" x14ac:dyDescent="0.5">
      <c r="A35" s="51" t="s">
        <v>283</v>
      </c>
      <c r="B35" s="51" t="s">
        <v>402</v>
      </c>
      <c r="C35" s="51" t="s">
        <v>321</v>
      </c>
      <c r="D35" s="66">
        <v>23</v>
      </c>
      <c r="E35" s="70">
        <v>196075000</v>
      </c>
      <c r="F35" s="70">
        <v>0</v>
      </c>
      <c r="G35" s="70">
        <v>196075000</v>
      </c>
      <c r="H35" s="70">
        <v>1448201404</v>
      </c>
      <c r="I35" s="70">
        <v>0</v>
      </c>
      <c r="J35" s="70">
        <v>1448201404</v>
      </c>
    </row>
    <row r="36" spans="1:10" x14ac:dyDescent="0.5">
      <c r="A36" s="51" t="s">
        <v>294</v>
      </c>
      <c r="B36" s="51" t="s">
        <v>384</v>
      </c>
      <c r="C36" s="51" t="s">
        <v>377</v>
      </c>
      <c r="D36" s="66">
        <v>23</v>
      </c>
      <c r="E36" s="70">
        <v>190703082</v>
      </c>
      <c r="F36" s="70">
        <v>0</v>
      </c>
      <c r="G36" s="70">
        <v>190703082</v>
      </c>
      <c r="H36" s="70">
        <v>1638678413</v>
      </c>
      <c r="I36" s="70">
        <v>0</v>
      </c>
      <c r="J36" s="70">
        <v>1638678413</v>
      </c>
    </row>
    <row r="37" spans="1:10" x14ac:dyDescent="0.5">
      <c r="A37" s="51" t="s">
        <v>311</v>
      </c>
      <c r="B37" s="51" t="s">
        <v>403</v>
      </c>
      <c r="C37" s="51" t="s">
        <v>404</v>
      </c>
      <c r="D37" s="66">
        <v>18</v>
      </c>
      <c r="E37" s="76"/>
      <c r="F37" s="76"/>
      <c r="G37" s="76"/>
      <c r="H37" s="70">
        <v>674053279</v>
      </c>
      <c r="I37" s="70">
        <v>0</v>
      </c>
      <c r="J37" s="70">
        <v>674053279</v>
      </c>
    </row>
    <row r="38" spans="1:10" x14ac:dyDescent="0.5">
      <c r="A38" s="51" t="s">
        <v>278</v>
      </c>
      <c r="B38" s="51" t="s">
        <v>405</v>
      </c>
      <c r="C38" s="51" t="s">
        <v>406</v>
      </c>
      <c r="D38" s="66">
        <v>18.5</v>
      </c>
      <c r="E38" s="76"/>
      <c r="F38" s="76"/>
      <c r="G38" s="76"/>
      <c r="H38" s="70">
        <v>5615766883</v>
      </c>
      <c r="I38" s="70">
        <v>0</v>
      </c>
      <c r="J38" s="70">
        <v>5615766883</v>
      </c>
    </row>
    <row r="39" spans="1:10" x14ac:dyDescent="0.5">
      <c r="A39" s="51" t="s">
        <v>280</v>
      </c>
      <c r="B39" s="51" t="s">
        <v>403</v>
      </c>
      <c r="C39" s="51" t="s">
        <v>407</v>
      </c>
      <c r="D39" s="66">
        <v>18</v>
      </c>
      <c r="E39" s="76"/>
      <c r="F39" s="76"/>
      <c r="G39" s="76"/>
      <c r="H39" s="70">
        <v>392992623</v>
      </c>
      <c r="I39" s="70">
        <v>0</v>
      </c>
      <c r="J39" s="70">
        <v>392992623</v>
      </c>
    </row>
    <row r="40" spans="1:10" x14ac:dyDescent="0.5">
      <c r="A40" s="51" t="s">
        <v>284</v>
      </c>
      <c r="B40" s="51" t="s">
        <v>403</v>
      </c>
      <c r="C40" s="51" t="s">
        <v>408</v>
      </c>
      <c r="D40" s="66">
        <v>18</v>
      </c>
      <c r="E40" s="76"/>
      <c r="F40" s="76"/>
      <c r="G40" s="76"/>
      <c r="H40" s="70">
        <v>772703678</v>
      </c>
      <c r="I40" s="70">
        <v>0</v>
      </c>
      <c r="J40" s="70">
        <v>772703678</v>
      </c>
    </row>
    <row r="41" spans="1:10" x14ac:dyDescent="0.5">
      <c r="A41" s="51" t="s">
        <v>297</v>
      </c>
      <c r="B41" s="51" t="s">
        <v>403</v>
      </c>
      <c r="C41" s="51" t="s">
        <v>409</v>
      </c>
      <c r="D41" s="66">
        <v>18</v>
      </c>
      <c r="E41" s="76"/>
      <c r="F41" s="76"/>
      <c r="G41" s="76"/>
      <c r="H41" s="70">
        <v>85798076</v>
      </c>
      <c r="I41" s="70">
        <v>0</v>
      </c>
      <c r="J41" s="70">
        <v>85798076</v>
      </c>
    </row>
    <row r="42" spans="1:10" x14ac:dyDescent="0.5">
      <c r="A42" s="51" t="s">
        <v>306</v>
      </c>
      <c r="B42" s="51" t="s">
        <v>403</v>
      </c>
      <c r="C42" s="51" t="s">
        <v>410</v>
      </c>
      <c r="D42" s="66">
        <v>23</v>
      </c>
      <c r="E42" s="76"/>
      <c r="F42" s="76"/>
      <c r="G42" s="76"/>
      <c r="H42" s="70">
        <v>3684015745</v>
      </c>
      <c r="I42" s="70">
        <v>0</v>
      </c>
      <c r="J42" s="70">
        <v>3684015745</v>
      </c>
    </row>
    <row r="43" spans="1:10" x14ac:dyDescent="0.5">
      <c r="A43" s="51" t="s">
        <v>299</v>
      </c>
      <c r="B43" s="51" t="s">
        <v>411</v>
      </c>
      <c r="C43" s="51" t="s">
        <v>412</v>
      </c>
      <c r="D43" s="66">
        <v>23</v>
      </c>
      <c r="E43" s="76"/>
      <c r="F43" s="76"/>
      <c r="G43" s="76"/>
      <c r="H43" s="70">
        <v>81503346119</v>
      </c>
      <c r="I43" s="70">
        <v>0</v>
      </c>
      <c r="J43" s="70">
        <v>81503346119</v>
      </c>
    </row>
    <row r="44" spans="1:10" ht="17.399999999999999" thickBot="1" x14ac:dyDescent="0.55000000000000004">
      <c r="A44" s="69" t="s">
        <v>2</v>
      </c>
      <c r="E44" s="65">
        <f t="shared" ref="E44:J44" si="0">SUM(E7:E43)</f>
        <v>10023153582</v>
      </c>
      <c r="F44" s="65">
        <f t="shared" si="0"/>
        <v>0</v>
      </c>
      <c r="G44" s="65">
        <f t="shared" si="0"/>
        <v>10023153582</v>
      </c>
      <c r="H44" s="65">
        <f t="shared" si="0"/>
        <v>181221556920</v>
      </c>
      <c r="I44" s="65">
        <f t="shared" si="0"/>
        <v>0</v>
      </c>
      <c r="J44" s="65">
        <f t="shared" si="0"/>
        <v>181221556920</v>
      </c>
    </row>
    <row r="45" spans="1:10" ht="17.399999999999999" thickTop="1" x14ac:dyDescent="0.5"/>
    <row r="46" spans="1:10" x14ac:dyDescent="0.5">
      <c r="A46" s="51" t="s">
        <v>413</v>
      </c>
    </row>
    <row r="48" spans="1:10" x14ac:dyDescent="0.5">
      <c r="J48" s="7" t="b">
        <f>J44='درآمد سرمایه گذاری در اوراق بها'!G50</f>
        <v>1</v>
      </c>
    </row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5"/>
  <sheetViews>
    <sheetView rightToLeft="1" zoomScaleNormal="100" workbookViewId="0">
      <selection activeCell="G16" sqref="G16"/>
    </sheetView>
  </sheetViews>
  <sheetFormatPr defaultRowHeight="16.8" x14ac:dyDescent="0.5"/>
  <cols>
    <col min="1" max="1" width="19.44140625" style="7" customWidth="1"/>
    <col min="2" max="7" width="13.44140625" style="7" customWidth="1"/>
    <col min="8" max="16384" width="8.88671875" style="7"/>
  </cols>
  <sheetData>
    <row r="1" spans="1:7" ht="18.600000000000001" x14ac:dyDescent="0.6">
      <c r="A1" s="123" t="s">
        <v>120</v>
      </c>
      <c r="B1" s="123"/>
      <c r="C1" s="123"/>
      <c r="D1" s="123"/>
      <c r="E1" s="123"/>
      <c r="F1" s="123"/>
      <c r="G1" s="123"/>
    </row>
    <row r="2" spans="1:7" ht="18.600000000000001" x14ac:dyDescent="0.6">
      <c r="A2" s="123" t="s">
        <v>71</v>
      </c>
      <c r="B2" s="123"/>
      <c r="C2" s="123"/>
      <c r="D2" s="123"/>
      <c r="E2" s="123"/>
      <c r="F2" s="123"/>
      <c r="G2" s="123"/>
    </row>
    <row r="3" spans="1:7" ht="18.600000000000001" x14ac:dyDescent="0.6">
      <c r="A3" s="123" t="s">
        <v>121</v>
      </c>
      <c r="B3" s="123"/>
      <c r="C3" s="123"/>
      <c r="D3" s="123"/>
      <c r="E3" s="123"/>
      <c r="F3" s="123"/>
      <c r="G3" s="123"/>
    </row>
    <row r="4" spans="1:7" ht="20.399999999999999" x14ac:dyDescent="0.5">
      <c r="A4" s="86" t="s">
        <v>98</v>
      </c>
      <c r="B4" s="86"/>
      <c r="C4" s="86"/>
      <c r="D4" s="86"/>
      <c r="E4" s="86"/>
      <c r="F4" s="86"/>
      <c r="G4" s="86"/>
    </row>
    <row r="5" spans="1:7" ht="16.5" customHeight="1" thickBot="1" x14ac:dyDescent="0.55000000000000004">
      <c r="A5" s="13"/>
      <c r="B5" s="109" t="s">
        <v>101</v>
      </c>
      <c r="C5" s="109"/>
      <c r="D5" s="109"/>
      <c r="E5" s="109" t="s">
        <v>122</v>
      </c>
      <c r="F5" s="109"/>
      <c r="G5" s="109"/>
    </row>
    <row r="6" spans="1:7" ht="38.25" customHeight="1" thickBot="1" x14ac:dyDescent="0.55000000000000004">
      <c r="A6" s="24" t="s">
        <v>44</v>
      </c>
      <c r="B6" s="17" t="s">
        <v>72</v>
      </c>
      <c r="C6" s="17" t="s">
        <v>49</v>
      </c>
      <c r="D6" s="17" t="s">
        <v>54</v>
      </c>
      <c r="E6" s="17" t="s">
        <v>72</v>
      </c>
      <c r="F6" s="17" t="s">
        <v>49</v>
      </c>
      <c r="G6" s="17" t="s">
        <v>54</v>
      </c>
    </row>
    <row r="7" spans="1:7" x14ac:dyDescent="0.5">
      <c r="A7" s="51" t="s">
        <v>126</v>
      </c>
      <c r="B7" s="51">
        <v>127166109</v>
      </c>
      <c r="C7" s="51">
        <v>0</v>
      </c>
      <c r="D7" s="51">
        <v>127166109</v>
      </c>
      <c r="E7" s="51">
        <v>1910936481</v>
      </c>
      <c r="F7" s="51">
        <v>0</v>
      </c>
      <c r="G7" s="51">
        <v>1910936481</v>
      </c>
    </row>
    <row r="8" spans="1:7" x14ac:dyDescent="0.5">
      <c r="A8" s="51" t="s">
        <v>127</v>
      </c>
      <c r="B8" s="51">
        <v>123405</v>
      </c>
      <c r="C8" s="51">
        <v>0</v>
      </c>
      <c r="D8" s="51">
        <v>123405</v>
      </c>
      <c r="E8" s="51">
        <v>1109077</v>
      </c>
      <c r="F8" s="51">
        <v>0</v>
      </c>
      <c r="G8" s="51">
        <v>1109077</v>
      </c>
    </row>
    <row r="9" spans="1:7" x14ac:dyDescent="0.5">
      <c r="A9" s="51" t="s">
        <v>128</v>
      </c>
      <c r="B9" s="51">
        <v>74225223</v>
      </c>
      <c r="C9" s="51">
        <v>0</v>
      </c>
      <c r="D9" s="51">
        <v>74225223</v>
      </c>
      <c r="E9" s="51">
        <v>5250344895</v>
      </c>
      <c r="F9" s="51">
        <v>0</v>
      </c>
      <c r="G9" s="51">
        <v>5250344895</v>
      </c>
    </row>
    <row r="10" spans="1:7" x14ac:dyDescent="0.5">
      <c r="A10" s="51" t="s">
        <v>129</v>
      </c>
      <c r="B10" s="51">
        <v>2741709</v>
      </c>
      <c r="C10" s="51">
        <v>0</v>
      </c>
      <c r="D10" s="51">
        <v>2741709</v>
      </c>
      <c r="E10" s="51">
        <v>28877550</v>
      </c>
      <c r="F10" s="51">
        <v>0</v>
      </c>
      <c r="G10" s="51">
        <v>28877550</v>
      </c>
    </row>
    <row r="11" spans="1:7" x14ac:dyDescent="0.5">
      <c r="A11" s="51" t="s">
        <v>130</v>
      </c>
      <c r="E11" s="51">
        <v>24935262</v>
      </c>
      <c r="F11" s="51">
        <v>0</v>
      </c>
      <c r="G11" s="51">
        <v>24935262</v>
      </c>
    </row>
    <row r="12" spans="1:7" ht="17.399999999999999" thickBot="1" x14ac:dyDescent="0.55000000000000004">
      <c r="A12" s="69" t="s">
        <v>2</v>
      </c>
      <c r="B12" s="55">
        <f t="shared" ref="B12:G12" si="0">SUM(B7:B11)</f>
        <v>204256446</v>
      </c>
      <c r="C12" s="55">
        <f t="shared" si="0"/>
        <v>0</v>
      </c>
      <c r="D12" s="55">
        <f t="shared" si="0"/>
        <v>204256446</v>
      </c>
      <c r="E12" s="55">
        <f t="shared" si="0"/>
        <v>7216203265</v>
      </c>
      <c r="F12" s="55">
        <f t="shared" si="0"/>
        <v>0</v>
      </c>
      <c r="G12" s="55">
        <f t="shared" si="0"/>
        <v>7216203265</v>
      </c>
    </row>
    <row r="13" spans="1:7" ht="17.399999999999999" thickTop="1" x14ac:dyDescent="0.5"/>
    <row r="15" spans="1:7" x14ac:dyDescent="0.5">
      <c r="G15" s="7" t="b">
        <f>G12='درآمد سپرده بانکی'!D12</f>
        <v>1</v>
      </c>
    </row>
  </sheetData>
  <mergeCells count="6">
    <mergeCell ref="A1:G1"/>
    <mergeCell ref="A2:G2"/>
    <mergeCell ref="A3:G3"/>
    <mergeCell ref="A4:G4"/>
    <mergeCell ref="B5:D5"/>
    <mergeCell ref="E5:G5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rightToLeft="1" zoomScale="85" zoomScaleNormal="85" zoomScaleSheetLayoutView="100" workbookViewId="0">
      <pane ySplit="9" topLeftCell="A10" activePane="bottomLeft" state="frozen"/>
      <selection pane="bottomLeft" activeCell="M53" sqref="M53"/>
    </sheetView>
  </sheetViews>
  <sheetFormatPr defaultColWidth="9.109375" defaultRowHeight="16.2" x14ac:dyDescent="0.5"/>
  <cols>
    <col min="1" max="1" width="22.88671875" style="5" customWidth="1"/>
    <col min="2" max="2" width="12.44140625" style="5" customWidth="1"/>
    <col min="3" max="4" width="19.88671875" style="5" customWidth="1"/>
    <col min="5" max="5" width="11.88671875" style="5" customWidth="1"/>
    <col min="6" max="6" width="11.44140625" style="5" customWidth="1"/>
    <col min="7" max="7" width="20.88671875" style="5" customWidth="1"/>
    <col min="8" max="8" width="12.88671875" style="5" customWidth="1"/>
    <col min="9" max="9" width="16" style="5" customWidth="1"/>
    <col min="10" max="10" width="16.33203125" style="5" customWidth="1"/>
    <col min="11" max="11" width="14" style="5" customWidth="1"/>
    <col min="12" max="12" width="21.88671875" style="5" customWidth="1"/>
    <col min="13" max="13" width="20" style="5" customWidth="1"/>
    <col min="14" max="14" width="13.44140625" style="5" customWidth="1"/>
    <col min="15" max="15" width="9.109375" style="5"/>
    <col min="16" max="16" width="12.21875" style="5" bestFit="1" customWidth="1"/>
    <col min="17" max="16384" width="9.109375" style="5"/>
  </cols>
  <sheetData>
    <row r="1" spans="1:14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20.399999999999999" x14ac:dyDescent="0.65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20.399999999999999" x14ac:dyDescent="0.5">
      <c r="A4" s="86" t="s">
        <v>30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ht="20.399999999999999" x14ac:dyDescent="0.5">
      <c r="A5" s="86" t="s">
        <v>31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7" spans="1:14" ht="18.75" customHeight="1" thickBot="1" x14ac:dyDescent="0.55000000000000004">
      <c r="A7" s="42"/>
      <c r="B7" s="87" t="s">
        <v>197</v>
      </c>
      <c r="C7" s="87"/>
      <c r="D7" s="87"/>
      <c r="E7" s="12"/>
      <c r="F7" s="88" t="s">
        <v>11</v>
      </c>
      <c r="G7" s="88"/>
      <c r="H7" s="88"/>
      <c r="I7" s="88"/>
      <c r="J7" s="87" t="s">
        <v>122</v>
      </c>
      <c r="K7" s="87"/>
      <c r="L7" s="87"/>
      <c r="M7" s="87"/>
      <c r="N7" s="87"/>
    </row>
    <row r="8" spans="1:14" ht="17.25" customHeight="1" x14ac:dyDescent="0.5">
      <c r="A8" s="89" t="s">
        <v>1</v>
      </c>
      <c r="B8" s="91" t="s">
        <v>3</v>
      </c>
      <c r="C8" s="91" t="s">
        <v>0</v>
      </c>
      <c r="D8" s="93" t="s">
        <v>25</v>
      </c>
      <c r="E8" s="94" t="s">
        <v>4</v>
      </c>
      <c r="F8" s="94"/>
      <c r="G8" s="94"/>
      <c r="H8" s="94" t="s">
        <v>5</v>
      </c>
      <c r="I8" s="94"/>
      <c r="J8" s="95" t="s">
        <v>3</v>
      </c>
      <c r="K8" s="93" t="s">
        <v>34</v>
      </c>
      <c r="L8" s="95" t="s">
        <v>0</v>
      </c>
      <c r="M8" s="93" t="s">
        <v>25</v>
      </c>
      <c r="N8" s="93" t="s">
        <v>28</v>
      </c>
    </row>
    <row r="9" spans="1:14" ht="20.25" customHeight="1" thickBot="1" x14ac:dyDescent="0.55000000000000004">
      <c r="A9" s="90"/>
      <c r="B9" s="92"/>
      <c r="C9" s="92"/>
      <c r="D9" s="90"/>
      <c r="E9" s="40" t="s">
        <v>99</v>
      </c>
      <c r="F9" s="37" t="s">
        <v>3</v>
      </c>
      <c r="G9" s="37" t="s">
        <v>0</v>
      </c>
      <c r="H9" s="37" t="s">
        <v>3</v>
      </c>
      <c r="I9" s="37" t="s">
        <v>64</v>
      </c>
      <c r="J9" s="92"/>
      <c r="K9" s="90"/>
      <c r="L9" s="92"/>
      <c r="M9" s="90"/>
      <c r="N9" s="90"/>
    </row>
    <row r="10" spans="1:14" x14ac:dyDescent="0.5">
      <c r="A10" s="51" t="s">
        <v>151</v>
      </c>
      <c r="B10" s="51">
        <v>11235488722</v>
      </c>
      <c r="C10" s="51">
        <v>4744919670061</v>
      </c>
      <c r="D10" s="51">
        <v>6534084754832</v>
      </c>
      <c r="E10" s="51">
        <v>0</v>
      </c>
      <c r="F10" s="51">
        <v>2374760606</v>
      </c>
      <c r="G10" s="51">
        <v>1281610322514</v>
      </c>
      <c r="H10" s="51">
        <v>1378401909</v>
      </c>
      <c r="I10" s="51">
        <v>777235999626</v>
      </c>
      <c r="J10" s="51">
        <v>12231847419</v>
      </c>
      <c r="K10" s="51">
        <v>502</v>
      </c>
      <c r="L10" s="51">
        <v>5430570357957</v>
      </c>
      <c r="M10" s="51">
        <v>6135720709911</v>
      </c>
      <c r="N10" s="52">
        <f>M10/$M$50</f>
        <v>3.4177345526556262E-2</v>
      </c>
    </row>
    <row r="11" spans="1:14" x14ac:dyDescent="0.5">
      <c r="A11" s="51" t="s">
        <v>146</v>
      </c>
      <c r="B11" s="51">
        <v>786519511</v>
      </c>
      <c r="C11" s="51">
        <v>2098835902894</v>
      </c>
      <c r="D11" s="51">
        <v>1112865206739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786519511</v>
      </c>
      <c r="K11" s="51">
        <v>1169</v>
      </c>
      <c r="L11" s="51">
        <v>2098835902894</v>
      </c>
      <c r="M11" s="51">
        <v>918742532965</v>
      </c>
      <c r="N11" s="52">
        <f t="shared" ref="N11:N41" si="0">M11/$M$50</f>
        <v>5.1176027207965567E-3</v>
      </c>
    </row>
    <row r="12" spans="1:14" x14ac:dyDescent="0.5">
      <c r="A12" s="51" t="s">
        <v>130</v>
      </c>
      <c r="B12" s="51">
        <v>17000218783</v>
      </c>
      <c r="C12" s="51">
        <v>22265593533213</v>
      </c>
      <c r="D12" s="51">
        <v>32972346615063</v>
      </c>
      <c r="E12" s="51">
        <v>0</v>
      </c>
      <c r="F12" s="51">
        <v>1406919464</v>
      </c>
      <c r="G12" s="51">
        <v>2642665122285</v>
      </c>
      <c r="H12" s="51">
        <v>50000000</v>
      </c>
      <c r="I12" s="51">
        <v>100173810080</v>
      </c>
      <c r="J12" s="51">
        <v>18357138247</v>
      </c>
      <c r="K12" s="51">
        <v>1705</v>
      </c>
      <c r="L12" s="51">
        <v>24841424062324</v>
      </c>
      <c r="M12" s="51">
        <v>31275133531395</v>
      </c>
      <c r="N12" s="52">
        <f t="shared" si="0"/>
        <v>0.174209533912631</v>
      </c>
    </row>
    <row r="13" spans="1:14" x14ac:dyDescent="0.5">
      <c r="A13" s="51" t="s">
        <v>141</v>
      </c>
      <c r="B13" s="51">
        <v>38895630</v>
      </c>
      <c r="C13" s="51">
        <v>225024543598</v>
      </c>
      <c r="D13" s="51">
        <v>202220158678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38895630</v>
      </c>
      <c r="K13" s="51">
        <v>5470</v>
      </c>
      <c r="L13" s="51">
        <v>225024543598</v>
      </c>
      <c r="M13" s="51">
        <v>212597399187</v>
      </c>
      <c r="N13" s="52">
        <f t="shared" si="0"/>
        <v>1.1842153698952678E-3</v>
      </c>
    </row>
    <row r="14" spans="1:14" x14ac:dyDescent="0.5">
      <c r="A14" s="51" t="s">
        <v>414</v>
      </c>
      <c r="B14" s="51">
        <v>524473432</v>
      </c>
      <c r="C14" s="51">
        <v>1071581251480</v>
      </c>
      <c r="D14" s="51">
        <v>1219522134510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524473432</v>
      </c>
      <c r="K14" s="51">
        <v>2625</v>
      </c>
      <c r="L14" s="51">
        <v>1071581251480</v>
      </c>
      <c r="M14" s="51">
        <v>1375696434503</v>
      </c>
      <c r="N14" s="52">
        <f t="shared" si="0"/>
        <v>7.6629388142966026E-3</v>
      </c>
    </row>
    <row r="15" spans="1:14" x14ac:dyDescent="0.5">
      <c r="A15" s="51" t="s">
        <v>167</v>
      </c>
      <c r="B15" s="51">
        <v>6791125937</v>
      </c>
      <c r="C15" s="51">
        <v>7656279859106</v>
      </c>
      <c r="D15" s="51">
        <v>9778575105736</v>
      </c>
      <c r="E15" s="51">
        <v>0</v>
      </c>
      <c r="F15" s="51">
        <v>60732718</v>
      </c>
      <c r="G15" s="51">
        <v>78816413213</v>
      </c>
      <c r="H15" s="51">
        <v>0</v>
      </c>
      <c r="I15" s="51">
        <v>0</v>
      </c>
      <c r="J15" s="51">
        <v>6851858655</v>
      </c>
      <c r="K15" s="51">
        <v>1262</v>
      </c>
      <c r="L15" s="51">
        <v>7735096272319</v>
      </c>
      <c r="M15" s="51">
        <v>8640473867937</v>
      </c>
      <c r="N15" s="52">
        <f t="shared" si="0"/>
        <v>4.8129384445522852E-2</v>
      </c>
    </row>
    <row r="16" spans="1:14" x14ac:dyDescent="0.5">
      <c r="A16" s="51" t="s">
        <v>133</v>
      </c>
      <c r="B16" s="51">
        <v>1800358351</v>
      </c>
      <c r="C16" s="51">
        <v>4217977868328</v>
      </c>
      <c r="D16" s="51">
        <v>4961614636926</v>
      </c>
      <c r="E16" s="51">
        <v>0</v>
      </c>
      <c r="F16" s="51">
        <v>0</v>
      </c>
      <c r="G16" s="51">
        <v>0</v>
      </c>
      <c r="H16" s="51">
        <v>14</v>
      </c>
      <c r="I16" s="51">
        <v>14</v>
      </c>
      <c r="J16" s="51">
        <v>1800358337</v>
      </c>
      <c r="K16" s="51">
        <v>2802</v>
      </c>
      <c r="L16" s="51">
        <v>4217977835528</v>
      </c>
      <c r="M16" s="51">
        <v>5040770161188</v>
      </c>
      <c r="N16" s="52">
        <f t="shared" si="0"/>
        <v>2.8078224492942401E-2</v>
      </c>
    </row>
    <row r="17" spans="1:14" x14ac:dyDescent="0.5">
      <c r="A17" s="51" t="s">
        <v>184</v>
      </c>
      <c r="B17" s="51">
        <v>220690469</v>
      </c>
      <c r="C17" s="51">
        <v>832142650814</v>
      </c>
      <c r="D17" s="51">
        <v>760582944896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220690469</v>
      </c>
      <c r="K17" s="51">
        <v>5030</v>
      </c>
      <c r="L17" s="51">
        <v>832142650814</v>
      </c>
      <c r="M17" s="51">
        <v>1109229403545</v>
      </c>
      <c r="N17" s="52">
        <f t="shared" si="0"/>
        <v>6.1786574691929351E-3</v>
      </c>
    </row>
    <row r="18" spans="1:14" x14ac:dyDescent="0.5">
      <c r="A18" s="51" t="s">
        <v>415</v>
      </c>
      <c r="B18" s="51">
        <v>184000000</v>
      </c>
      <c r="C18" s="51">
        <v>705416339891</v>
      </c>
      <c r="D18" s="51">
        <v>1020423888000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184000000</v>
      </c>
      <c r="K18" s="51">
        <v>8360</v>
      </c>
      <c r="L18" s="51">
        <v>705416339891</v>
      </c>
      <c r="M18" s="51">
        <v>1537070937600</v>
      </c>
      <c r="N18" s="52">
        <f t="shared" si="0"/>
        <v>8.561831122516168E-3</v>
      </c>
    </row>
    <row r="19" spans="1:14" x14ac:dyDescent="0.5">
      <c r="A19" s="51" t="s">
        <v>177</v>
      </c>
      <c r="B19" s="51">
        <v>44658855</v>
      </c>
      <c r="C19" s="51">
        <v>87770613453</v>
      </c>
      <c r="D19" s="51">
        <v>96657564309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44658855</v>
      </c>
      <c r="K19" s="51">
        <v>2268</v>
      </c>
      <c r="L19" s="51">
        <v>87770613453</v>
      </c>
      <c r="M19" s="51">
        <v>101209305565</v>
      </c>
      <c r="N19" s="52">
        <f t="shared" si="0"/>
        <v>5.6375861456835989E-4</v>
      </c>
    </row>
    <row r="20" spans="1:14" x14ac:dyDescent="0.5">
      <c r="A20" s="51" t="s">
        <v>144</v>
      </c>
      <c r="B20" s="51">
        <v>162887424</v>
      </c>
      <c r="C20" s="51">
        <v>135618282929</v>
      </c>
      <c r="D20" s="51">
        <v>143720284900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162887424</v>
      </c>
      <c r="K20" s="51">
        <v>771</v>
      </c>
      <c r="L20" s="51">
        <v>135618282929</v>
      </c>
      <c r="M20" s="51">
        <v>125490758389</v>
      </c>
      <c r="N20" s="52">
        <f t="shared" si="0"/>
        <v>6.9901177263863008E-4</v>
      </c>
    </row>
    <row r="21" spans="1:14" x14ac:dyDescent="0.5">
      <c r="A21" s="51" t="s">
        <v>169</v>
      </c>
      <c r="B21" s="51">
        <v>1396869590</v>
      </c>
      <c r="C21" s="51">
        <v>2093691663929</v>
      </c>
      <c r="D21" s="51">
        <v>1662407291212</v>
      </c>
      <c r="E21" s="51">
        <v>0</v>
      </c>
      <c r="F21" s="51">
        <v>207799649</v>
      </c>
      <c r="G21" s="51">
        <v>237770949942</v>
      </c>
      <c r="H21" s="51">
        <v>159399155</v>
      </c>
      <c r="I21" s="51">
        <v>186185698482</v>
      </c>
      <c r="J21" s="51">
        <v>1445270084</v>
      </c>
      <c r="K21" s="51">
        <v>1004</v>
      </c>
      <c r="L21" s="51">
        <v>2099255703620</v>
      </c>
      <c r="M21" s="51">
        <v>1449948365451</v>
      </c>
      <c r="N21" s="52">
        <f t="shared" si="0"/>
        <v>8.076538784048258E-3</v>
      </c>
    </row>
    <row r="22" spans="1:14" x14ac:dyDescent="0.5">
      <c r="A22" s="51" t="s">
        <v>139</v>
      </c>
      <c r="B22" s="51">
        <v>9774174971</v>
      </c>
      <c r="C22" s="51">
        <v>4106482677477</v>
      </c>
      <c r="D22" s="51">
        <v>5723313506441</v>
      </c>
      <c r="E22" s="51">
        <v>0</v>
      </c>
      <c r="F22" s="51">
        <v>1522140972</v>
      </c>
      <c r="G22" s="51">
        <v>786791426435</v>
      </c>
      <c r="H22" s="51">
        <v>597240577</v>
      </c>
      <c r="I22" s="51">
        <v>334479367221</v>
      </c>
      <c r="J22" s="51">
        <v>10699075366</v>
      </c>
      <c r="K22" s="51">
        <v>473</v>
      </c>
      <c r="L22" s="51">
        <v>4636401346194</v>
      </c>
      <c r="M22" s="51">
        <v>5056816544505</v>
      </c>
      <c r="N22" s="52">
        <f t="shared" si="0"/>
        <v>2.816760646011552E-2</v>
      </c>
    </row>
    <row r="23" spans="1:14" x14ac:dyDescent="0.5">
      <c r="A23" s="51" t="s">
        <v>132</v>
      </c>
      <c r="B23" s="51">
        <v>71468632</v>
      </c>
      <c r="C23" s="51">
        <v>153362946824</v>
      </c>
      <c r="D23" s="51">
        <v>162753225799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71468632</v>
      </c>
      <c r="K23" s="51">
        <v>1979</v>
      </c>
      <c r="L23" s="51">
        <v>153362946824</v>
      </c>
      <c r="M23" s="51">
        <v>141328931047</v>
      </c>
      <c r="N23" s="52">
        <f t="shared" si="0"/>
        <v>7.8723395957216373E-4</v>
      </c>
    </row>
    <row r="24" spans="1:14" x14ac:dyDescent="0.5">
      <c r="A24" s="51" t="s">
        <v>155</v>
      </c>
      <c r="B24" s="51">
        <v>8818365</v>
      </c>
      <c r="C24" s="51">
        <v>23795041599</v>
      </c>
      <c r="D24" s="51">
        <v>27280908780</v>
      </c>
      <c r="E24" s="51">
        <v>0</v>
      </c>
      <c r="F24" s="51">
        <v>0</v>
      </c>
      <c r="G24" s="51">
        <v>0</v>
      </c>
      <c r="H24" s="51">
        <v>1</v>
      </c>
      <c r="I24" s="51">
        <v>1</v>
      </c>
      <c r="J24" s="51">
        <v>8818364</v>
      </c>
      <c r="K24" s="51">
        <v>2860</v>
      </c>
      <c r="L24" s="51">
        <v>23795038901</v>
      </c>
      <c r="M24" s="51">
        <v>25201353444</v>
      </c>
      <c r="N24" s="52">
        <f t="shared" si="0"/>
        <v>1.4037721159654125E-4</v>
      </c>
    </row>
    <row r="25" spans="1:14" x14ac:dyDescent="0.5">
      <c r="A25" s="51" t="s">
        <v>181</v>
      </c>
      <c r="B25" s="51">
        <v>54226537</v>
      </c>
      <c r="C25" s="51">
        <v>272366628403</v>
      </c>
      <c r="D25" s="51">
        <v>301812259314</v>
      </c>
      <c r="E25" s="51">
        <v>0</v>
      </c>
      <c r="F25" s="51">
        <v>61394143</v>
      </c>
      <c r="G25" s="51">
        <v>323806024090</v>
      </c>
      <c r="H25" s="51">
        <v>23964839</v>
      </c>
      <c r="I25" s="51">
        <v>130772071938</v>
      </c>
      <c r="J25" s="51">
        <v>91655841</v>
      </c>
      <c r="K25" s="51">
        <v>4480</v>
      </c>
      <c r="L25" s="51">
        <v>473182566987</v>
      </c>
      <c r="M25" s="51">
        <v>410306097873</v>
      </c>
      <c r="N25" s="52">
        <f t="shared" si="0"/>
        <v>2.2854973265010203E-3</v>
      </c>
    </row>
    <row r="26" spans="1:14" x14ac:dyDescent="0.5">
      <c r="A26" s="51" t="s">
        <v>138</v>
      </c>
      <c r="B26" s="51">
        <v>105498559</v>
      </c>
      <c r="C26" s="51">
        <v>662231963869</v>
      </c>
      <c r="D26" s="51">
        <v>718953352249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105498559</v>
      </c>
      <c r="K26" s="51">
        <v>5110</v>
      </c>
      <c r="L26" s="51">
        <v>662231963869</v>
      </c>
      <c r="M26" s="51">
        <v>538687922286</v>
      </c>
      <c r="N26" s="52">
        <f t="shared" si="0"/>
        <v>3.0006129876824794E-3</v>
      </c>
    </row>
    <row r="27" spans="1:14" x14ac:dyDescent="0.5">
      <c r="A27" s="51" t="s">
        <v>165</v>
      </c>
      <c r="B27" s="51">
        <v>62278670</v>
      </c>
      <c r="C27" s="51">
        <v>1025348261380</v>
      </c>
      <c r="D27" s="51">
        <v>720016583099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62278670</v>
      </c>
      <c r="K27" s="51">
        <v>11440</v>
      </c>
      <c r="L27" s="51">
        <v>1025348261380</v>
      </c>
      <c r="M27" s="51">
        <v>711926509132</v>
      </c>
      <c r="N27" s="52">
        <f t="shared" si="0"/>
        <v>3.9655909130310325E-3</v>
      </c>
    </row>
    <row r="28" spans="1:14" x14ac:dyDescent="0.5">
      <c r="A28" s="51" t="s">
        <v>416</v>
      </c>
      <c r="B28" s="51">
        <v>6665380</v>
      </c>
      <c r="C28" s="51">
        <v>47769727395</v>
      </c>
      <c r="D28" s="51">
        <v>34560370961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6665380</v>
      </c>
      <c r="K28" s="51">
        <v>4520</v>
      </c>
      <c r="L28" s="51">
        <v>47769727395</v>
      </c>
      <c r="M28" s="51">
        <v>30104620687</v>
      </c>
      <c r="N28" s="52">
        <f t="shared" si="0"/>
        <v>1.6768951388278509E-4</v>
      </c>
    </row>
    <row r="29" spans="1:14" x14ac:dyDescent="0.5">
      <c r="A29" s="51" t="s">
        <v>157</v>
      </c>
      <c r="B29" s="51">
        <v>64605909</v>
      </c>
      <c r="C29" s="51">
        <v>98072722917</v>
      </c>
      <c r="D29" s="51">
        <v>102968109572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64605909</v>
      </c>
      <c r="K29" s="51">
        <v>1427</v>
      </c>
      <c r="L29" s="51">
        <v>98072722917</v>
      </c>
      <c r="M29" s="51">
        <v>92122565743</v>
      </c>
      <c r="N29" s="52">
        <f t="shared" si="0"/>
        <v>5.1314342830266729E-4</v>
      </c>
    </row>
    <row r="30" spans="1:14" x14ac:dyDescent="0.5">
      <c r="A30" s="51" t="s">
        <v>196</v>
      </c>
      <c r="B30" s="51">
        <v>190509788</v>
      </c>
      <c r="C30" s="51">
        <v>433409607779</v>
      </c>
      <c r="D30" s="51">
        <v>383014381129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190509788</v>
      </c>
      <c r="K30" s="51">
        <v>2012</v>
      </c>
      <c r="L30" s="51">
        <v>433409607779</v>
      </c>
      <c r="M30" s="51">
        <v>383014381129</v>
      </c>
      <c r="N30" s="52">
        <f t="shared" si="0"/>
        <v>2.1334763207753343E-3</v>
      </c>
    </row>
    <row r="31" spans="1:14" x14ac:dyDescent="0.5">
      <c r="A31" s="51" t="s">
        <v>136</v>
      </c>
      <c r="B31" s="51">
        <v>86689494</v>
      </c>
      <c r="C31" s="51">
        <v>240188019081</v>
      </c>
      <c r="D31" s="51">
        <v>204518343174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86689494</v>
      </c>
      <c r="K31" s="51">
        <v>1823</v>
      </c>
      <c r="L31" s="51">
        <v>240188019081</v>
      </c>
      <c r="M31" s="51">
        <v>157914841002</v>
      </c>
      <c r="N31" s="52">
        <f t="shared" si="0"/>
        <v>8.7962121156828776E-4</v>
      </c>
    </row>
    <row r="32" spans="1:14" x14ac:dyDescent="0.5">
      <c r="A32" s="51" t="s">
        <v>148</v>
      </c>
      <c r="B32" s="51">
        <v>40976193</v>
      </c>
      <c r="C32" s="51">
        <v>229047106152</v>
      </c>
      <c r="D32" s="51">
        <v>207755189248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40976193</v>
      </c>
      <c r="K32" s="51">
        <v>3530</v>
      </c>
      <c r="L32" s="51">
        <v>229047106152</v>
      </c>
      <c r="M32" s="51">
        <v>144536030359</v>
      </c>
      <c r="N32" s="52">
        <f t="shared" si="0"/>
        <v>8.0509822466935958E-4</v>
      </c>
    </row>
    <row r="33" spans="1:16" x14ac:dyDescent="0.5">
      <c r="A33" s="51" t="s">
        <v>159</v>
      </c>
      <c r="B33" s="51">
        <v>129125219</v>
      </c>
      <c r="C33" s="51">
        <v>439463547561</v>
      </c>
      <c r="D33" s="51">
        <v>283601530266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129125219</v>
      </c>
      <c r="K33" s="51">
        <v>2249</v>
      </c>
      <c r="L33" s="51">
        <v>439463547561</v>
      </c>
      <c r="M33" s="51">
        <v>290181911542</v>
      </c>
      <c r="N33" s="52">
        <f t="shared" si="0"/>
        <v>1.6163785682597304E-3</v>
      </c>
    </row>
    <row r="34" spans="1:16" x14ac:dyDescent="0.5">
      <c r="A34" s="51" t="s">
        <v>163</v>
      </c>
      <c r="B34" s="51">
        <v>244043095</v>
      </c>
      <c r="C34" s="51">
        <v>635224633074</v>
      </c>
      <c r="D34" s="51">
        <v>676217186493</v>
      </c>
      <c r="E34" s="51">
        <v>0</v>
      </c>
      <c r="F34" s="51">
        <v>26935512</v>
      </c>
      <c r="G34" s="51">
        <v>70279065256</v>
      </c>
      <c r="H34" s="51">
        <v>3</v>
      </c>
      <c r="I34" s="51">
        <v>3</v>
      </c>
      <c r="J34" s="51">
        <v>270978604</v>
      </c>
      <c r="K34" s="51">
        <v>2710</v>
      </c>
      <c r="L34" s="51">
        <v>705503690520</v>
      </c>
      <c r="M34" s="51">
        <v>733793909307</v>
      </c>
      <c r="N34" s="52">
        <f t="shared" si="0"/>
        <v>4.0873972544346153E-3</v>
      </c>
    </row>
    <row r="35" spans="1:16" x14ac:dyDescent="0.5">
      <c r="A35" s="51" t="s">
        <v>152</v>
      </c>
      <c r="B35" s="51">
        <v>237900800</v>
      </c>
      <c r="C35" s="51">
        <v>547612529883</v>
      </c>
      <c r="D35" s="51">
        <v>407214352106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237900800</v>
      </c>
      <c r="K35" s="51">
        <v>1653</v>
      </c>
      <c r="L35" s="51">
        <v>547612529883</v>
      </c>
      <c r="M35" s="51">
        <v>392951152383</v>
      </c>
      <c r="N35" s="52">
        <f t="shared" si="0"/>
        <v>2.1888263734623375E-3</v>
      </c>
      <c r="P35" s="58"/>
    </row>
    <row r="36" spans="1:16" s="59" customFormat="1" x14ac:dyDescent="0.5">
      <c r="A36" s="81" t="s">
        <v>179</v>
      </c>
      <c r="B36" s="81">
        <v>1436706067</v>
      </c>
      <c r="C36" s="81">
        <v>880686178250</v>
      </c>
      <c r="D36" s="81">
        <v>953104612975</v>
      </c>
      <c r="E36" s="81">
        <v>0</v>
      </c>
      <c r="F36" s="81">
        <v>488350000</v>
      </c>
      <c r="G36" s="81">
        <v>332213487677</v>
      </c>
      <c r="H36" s="81">
        <v>489509728</v>
      </c>
      <c r="I36" s="81">
        <v>346811602943</v>
      </c>
      <c r="J36" s="81">
        <v>1435546339</v>
      </c>
      <c r="K36" s="81">
        <v>626</v>
      </c>
      <c r="L36" s="81">
        <v>909713437992</v>
      </c>
      <c r="M36" s="81">
        <v>897825836525</v>
      </c>
      <c r="N36" s="82">
        <f t="shared" si="0"/>
        <v>5.0010920132036842E-3</v>
      </c>
      <c r="P36" s="60"/>
    </row>
    <row r="37" spans="1:16" x14ac:dyDescent="0.5">
      <c r="A37" s="51" t="s">
        <v>147</v>
      </c>
      <c r="B37" s="51">
        <v>21015982</v>
      </c>
      <c r="C37" s="51">
        <v>205767651976</v>
      </c>
      <c r="D37" s="51">
        <v>463680217569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21015982</v>
      </c>
      <c r="K37" s="51">
        <v>20470</v>
      </c>
      <c r="L37" s="51">
        <v>205767651976</v>
      </c>
      <c r="M37" s="51">
        <v>429870201705</v>
      </c>
      <c r="N37" s="52">
        <f t="shared" si="0"/>
        <v>2.3944737887939701E-3</v>
      </c>
    </row>
    <row r="38" spans="1:16" x14ac:dyDescent="0.5">
      <c r="A38" s="51" t="s">
        <v>175</v>
      </c>
      <c r="B38" s="51">
        <v>198963863</v>
      </c>
      <c r="C38" s="51">
        <v>172076274985</v>
      </c>
      <c r="D38" s="51">
        <v>215711725754</v>
      </c>
      <c r="E38" s="51">
        <v>0</v>
      </c>
      <c r="F38" s="51">
        <v>23752626</v>
      </c>
      <c r="G38" s="51">
        <v>23864959302</v>
      </c>
      <c r="H38" s="51">
        <v>0</v>
      </c>
      <c r="I38" s="51">
        <v>0</v>
      </c>
      <c r="J38" s="51">
        <v>222716489</v>
      </c>
      <c r="K38" s="51">
        <v>1005</v>
      </c>
      <c r="L38" s="51">
        <v>195941234287</v>
      </c>
      <c r="M38" s="51">
        <v>223659960591</v>
      </c>
      <c r="N38" s="52">
        <f t="shared" si="0"/>
        <v>1.2458363271371006E-3</v>
      </c>
      <c r="P38" s="58"/>
    </row>
    <row r="39" spans="1:16" x14ac:dyDescent="0.5">
      <c r="A39" s="51" t="s">
        <v>182</v>
      </c>
      <c r="B39" s="51">
        <v>38278479</v>
      </c>
      <c r="C39" s="51">
        <v>215825969763</v>
      </c>
      <c r="D39" s="51">
        <v>178433392016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38278479</v>
      </c>
      <c r="K39" s="51">
        <v>4490</v>
      </c>
      <c r="L39" s="51">
        <v>215825969763</v>
      </c>
      <c r="M39" s="51">
        <v>171739749228</v>
      </c>
      <c r="N39" s="52">
        <f t="shared" si="0"/>
        <v>9.5662906242266368E-4</v>
      </c>
      <c r="P39" s="58"/>
    </row>
    <row r="40" spans="1:16" x14ac:dyDescent="0.5">
      <c r="A40" s="53" t="s">
        <v>171</v>
      </c>
      <c r="B40" s="53">
        <v>181514632</v>
      </c>
      <c r="C40" s="53">
        <v>562151020622</v>
      </c>
      <c r="D40" s="53">
        <v>603077463925</v>
      </c>
      <c r="E40" s="53">
        <v>0</v>
      </c>
      <c r="F40" s="53">
        <v>240047434</v>
      </c>
      <c r="G40" s="53">
        <v>732900265309</v>
      </c>
      <c r="H40" s="53">
        <v>74629251</v>
      </c>
      <c r="I40" s="53">
        <v>245473362188</v>
      </c>
      <c r="J40" s="53">
        <v>346932815</v>
      </c>
      <c r="K40" s="53">
        <v>2683</v>
      </c>
      <c r="L40" s="53">
        <v>1061821930783</v>
      </c>
      <c r="M40" s="53">
        <v>930113318881</v>
      </c>
      <c r="N40" s="52">
        <f t="shared" si="0"/>
        <v>5.180940557952653E-3</v>
      </c>
    </row>
    <row r="41" spans="1:16" x14ac:dyDescent="0.5">
      <c r="A41" s="54" t="s">
        <v>461</v>
      </c>
      <c r="B41" s="54">
        <v>85230570</v>
      </c>
      <c r="C41" s="54">
        <v>182836520972</v>
      </c>
      <c r="D41" s="54">
        <v>198010472833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85230570</v>
      </c>
      <c r="K41" s="54">
        <v>1622</v>
      </c>
      <c r="L41" s="54">
        <v>182836520972</v>
      </c>
      <c r="M41" s="54">
        <v>138138919112</v>
      </c>
      <c r="N41" s="52">
        <f t="shared" si="0"/>
        <v>7.6946487501128671E-4</v>
      </c>
    </row>
    <row r="42" spans="1:16" ht="16.8" thickBot="1" x14ac:dyDescent="0.55000000000000004">
      <c r="A42" s="55" t="s">
        <v>2</v>
      </c>
      <c r="B42" s="55">
        <f t="shared" ref="B42:J42" si="1">SUM(B10:B41)</f>
        <v>53224877909</v>
      </c>
      <c r="C42" s="55">
        <f t="shared" si="1"/>
        <v>57268571209658</v>
      </c>
      <c r="D42" s="55">
        <f t="shared" si="1"/>
        <v>73031017769504</v>
      </c>
      <c r="E42" s="55">
        <f t="shared" si="1"/>
        <v>0</v>
      </c>
      <c r="F42" s="55">
        <f t="shared" si="1"/>
        <v>6412833124</v>
      </c>
      <c r="G42" s="55">
        <f t="shared" si="1"/>
        <v>6510718036023</v>
      </c>
      <c r="H42" s="55">
        <f t="shared" si="1"/>
        <v>2773145477</v>
      </c>
      <c r="I42" s="55">
        <f t="shared" si="1"/>
        <v>2121131912496</v>
      </c>
      <c r="J42" s="55">
        <f t="shared" si="1"/>
        <v>56864565556</v>
      </c>
      <c r="K42" s="56"/>
      <c r="L42" s="55">
        <f>SUM(L10:L41)</f>
        <v>61968009638023</v>
      </c>
      <c r="M42" s="55">
        <f>SUM(M10:M41)</f>
        <v>69822318164117</v>
      </c>
      <c r="N42" s="57">
        <f>SUM(N10:N41)</f>
        <v>0.38892602942398063</v>
      </c>
    </row>
    <row r="43" spans="1:16" ht="16.8" thickTop="1" x14ac:dyDescent="0.5"/>
    <row r="44" spans="1:16" x14ac:dyDescent="0.5">
      <c r="L44" s="58"/>
      <c r="M44" s="58"/>
    </row>
    <row r="45" spans="1:16" x14ac:dyDescent="0.5">
      <c r="L45" s="58"/>
      <c r="M45" s="58"/>
    </row>
    <row r="46" spans="1:16" x14ac:dyDescent="0.5">
      <c r="D46" s="58"/>
      <c r="E46" s="58"/>
      <c r="F46" s="58"/>
      <c r="G46" s="58"/>
      <c r="H46" s="58"/>
      <c r="L46" s="58"/>
    </row>
    <row r="47" spans="1:16" x14ac:dyDescent="0.5">
      <c r="E47" s="58"/>
      <c r="M47" s="58"/>
    </row>
    <row r="48" spans="1:16" x14ac:dyDescent="0.5">
      <c r="E48" s="58"/>
      <c r="L48" s="58"/>
    </row>
    <row r="49" spans="4:14" x14ac:dyDescent="0.5">
      <c r="L49" s="61"/>
    </row>
    <row r="50" spans="4:14" x14ac:dyDescent="0.5">
      <c r="D50" s="58"/>
      <c r="E50" s="58"/>
      <c r="F50" s="58"/>
      <c r="G50" s="58"/>
      <c r="I50" s="58"/>
      <c r="L50" s="5" t="s">
        <v>542</v>
      </c>
      <c r="M50" s="58">
        <v>179525958361613</v>
      </c>
    </row>
    <row r="51" spans="4:14" x14ac:dyDescent="0.5">
      <c r="E51" s="58"/>
      <c r="I51" s="58"/>
      <c r="L51" s="5" t="s">
        <v>543</v>
      </c>
      <c r="M51" s="58">
        <v>70654438483216</v>
      </c>
      <c r="N51" s="58">
        <v>729516074772</v>
      </c>
    </row>
  </sheetData>
  <mergeCells count="19">
    <mergeCell ref="B7:D7"/>
    <mergeCell ref="F7:I7"/>
    <mergeCell ref="J7:N7"/>
    <mergeCell ref="A8:A9"/>
    <mergeCell ref="B8:B9"/>
    <mergeCell ref="C8:C9"/>
    <mergeCell ref="M8:M9"/>
    <mergeCell ref="N8:N9"/>
    <mergeCell ref="H8:I8"/>
    <mergeCell ref="J8:J9"/>
    <mergeCell ref="K8:K9"/>
    <mergeCell ref="L8:L9"/>
    <mergeCell ref="E8:G8"/>
    <mergeCell ref="D8:D9"/>
    <mergeCell ref="A1:N1"/>
    <mergeCell ref="A2:N2"/>
    <mergeCell ref="A3:N3"/>
    <mergeCell ref="A4:N4"/>
    <mergeCell ref="A5:N5"/>
  </mergeCells>
  <pageMargins left="0.7" right="0.7" top="0.75" bottom="0.75" header="0.3" footer="0.3"/>
  <pageSetup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50"/>
  <sheetViews>
    <sheetView rightToLeft="1" zoomScale="70" zoomScaleNormal="70" workbookViewId="0">
      <pane ySplit="6" topLeftCell="A7" activePane="bottomLeft" state="frozen"/>
      <selection pane="bottomLeft" activeCell="K16" sqref="K16"/>
    </sheetView>
  </sheetViews>
  <sheetFormatPr defaultRowHeight="16.8" x14ac:dyDescent="0.5"/>
  <cols>
    <col min="1" max="1" width="84.44140625" style="7" bestFit="1" customWidth="1"/>
    <col min="2" max="2" width="16.5546875" style="7" customWidth="1"/>
    <col min="3" max="3" width="19.88671875" style="7" customWidth="1"/>
    <col min="4" max="4" width="19.5546875" style="7" customWidth="1"/>
    <col min="5" max="5" width="20.6640625" style="7" customWidth="1"/>
    <col min="6" max="6" width="14.44140625" style="7" customWidth="1"/>
    <col min="7" max="7" width="20.5546875" style="7" customWidth="1"/>
    <col min="8" max="8" width="20.33203125" style="7" customWidth="1"/>
    <col min="9" max="9" width="23.109375" style="7" customWidth="1"/>
    <col min="10" max="16384" width="8.88671875" style="7"/>
  </cols>
  <sheetData>
    <row r="1" spans="1:9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</row>
    <row r="2" spans="1:9" ht="20.399999999999999" x14ac:dyDescent="0.65">
      <c r="A2" s="85" t="s">
        <v>71</v>
      </c>
      <c r="B2" s="85"/>
      <c r="C2" s="85"/>
      <c r="D2" s="85"/>
      <c r="E2" s="85"/>
      <c r="F2" s="85"/>
      <c r="G2" s="85"/>
      <c r="H2" s="85"/>
      <c r="I2" s="85"/>
    </row>
    <row r="3" spans="1:9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</row>
    <row r="4" spans="1:9" ht="20.399999999999999" x14ac:dyDescent="0.5">
      <c r="A4" s="86" t="s">
        <v>63</v>
      </c>
      <c r="B4" s="86"/>
      <c r="C4" s="86"/>
      <c r="D4" s="86"/>
      <c r="E4" s="86"/>
      <c r="F4" s="86"/>
      <c r="G4" s="86"/>
      <c r="H4" s="86"/>
      <c r="I4" s="86"/>
    </row>
    <row r="5" spans="1:9" ht="16.5" customHeight="1" thickBot="1" x14ac:dyDescent="0.55000000000000004">
      <c r="B5" s="109" t="s">
        <v>101</v>
      </c>
      <c r="C5" s="109"/>
      <c r="D5" s="109"/>
      <c r="E5" s="109"/>
      <c r="F5" s="109" t="s">
        <v>122</v>
      </c>
      <c r="G5" s="109"/>
      <c r="H5" s="109"/>
      <c r="I5" s="109"/>
    </row>
    <row r="6" spans="1:9" ht="17.399999999999999" thickBot="1" x14ac:dyDescent="0.55000000000000004">
      <c r="A6" s="24" t="s">
        <v>44</v>
      </c>
      <c r="B6" s="14" t="s">
        <v>3</v>
      </c>
      <c r="C6" s="16" t="s">
        <v>58</v>
      </c>
      <c r="D6" s="14" t="s">
        <v>56</v>
      </c>
      <c r="E6" s="18" t="s">
        <v>59</v>
      </c>
      <c r="F6" s="14" t="s">
        <v>3</v>
      </c>
      <c r="G6" s="16" t="s">
        <v>25</v>
      </c>
      <c r="H6" s="14" t="s">
        <v>56</v>
      </c>
      <c r="I6" s="18" t="s">
        <v>59</v>
      </c>
    </row>
    <row r="7" spans="1:9" x14ac:dyDescent="0.5">
      <c r="A7" s="51" t="s">
        <v>140</v>
      </c>
      <c r="B7" s="51">
        <v>21509930</v>
      </c>
      <c r="C7" s="51">
        <v>2812876946923</v>
      </c>
      <c r="D7" s="51">
        <v>2788648040555</v>
      </c>
      <c r="E7" s="51">
        <v>24228906368</v>
      </c>
      <c r="F7" s="51">
        <v>764815141</v>
      </c>
      <c r="G7" s="51">
        <v>85905174698286</v>
      </c>
      <c r="H7" s="51">
        <v>84817032865633</v>
      </c>
      <c r="I7" s="51">
        <v>1088141832653</v>
      </c>
    </row>
    <row r="8" spans="1:9" x14ac:dyDescent="0.5">
      <c r="A8" s="51" t="s">
        <v>142</v>
      </c>
      <c r="B8" s="51">
        <v>219026</v>
      </c>
      <c r="C8" s="51">
        <v>268151257616</v>
      </c>
      <c r="D8" s="51">
        <v>168589395724</v>
      </c>
      <c r="E8" s="51">
        <v>99561861892</v>
      </c>
      <c r="F8" s="51">
        <v>14969363</v>
      </c>
      <c r="G8" s="51">
        <v>15741425205088</v>
      </c>
      <c r="H8" s="51">
        <v>9515823974249</v>
      </c>
      <c r="I8" s="51">
        <v>6225601230839</v>
      </c>
    </row>
    <row r="9" spans="1:9" x14ac:dyDescent="0.5">
      <c r="A9" s="51" t="s">
        <v>123</v>
      </c>
      <c r="B9" s="51">
        <v>0</v>
      </c>
      <c r="C9" s="51">
        <v>0</v>
      </c>
      <c r="D9" s="51">
        <v>0</v>
      </c>
      <c r="E9" s="51">
        <v>0</v>
      </c>
      <c r="F9" s="51">
        <v>52400000</v>
      </c>
      <c r="G9" s="51">
        <v>530715622291</v>
      </c>
      <c r="H9" s="51">
        <v>530521885670</v>
      </c>
      <c r="I9" s="51">
        <v>193736621</v>
      </c>
    </row>
    <row r="10" spans="1:9" x14ac:dyDescent="0.5">
      <c r="A10" s="51" t="s">
        <v>158</v>
      </c>
      <c r="B10" s="51">
        <v>231150000</v>
      </c>
      <c r="C10" s="51">
        <v>3729433718644</v>
      </c>
      <c r="D10" s="51">
        <v>3685840410335</v>
      </c>
      <c r="E10" s="51">
        <v>43593308309</v>
      </c>
      <c r="F10" s="51">
        <v>2668680000</v>
      </c>
      <c r="G10" s="51">
        <v>37847732354873</v>
      </c>
      <c r="H10" s="51">
        <v>37015727582539</v>
      </c>
      <c r="I10" s="51">
        <v>832004772334</v>
      </c>
    </row>
    <row r="11" spans="1:9" x14ac:dyDescent="0.5">
      <c r="A11" s="51" t="s">
        <v>163</v>
      </c>
      <c r="B11" s="51">
        <v>3</v>
      </c>
      <c r="C11" s="51">
        <v>3</v>
      </c>
      <c r="D11" s="51">
        <v>7612</v>
      </c>
      <c r="E11" s="51">
        <v>-7609</v>
      </c>
      <c r="F11" s="51">
        <v>89283857</v>
      </c>
      <c r="G11" s="51">
        <v>244876537651</v>
      </c>
      <c r="H11" s="51">
        <v>223824164871</v>
      </c>
      <c r="I11" s="51">
        <v>21052372780</v>
      </c>
    </row>
    <row r="12" spans="1:9" x14ac:dyDescent="0.5">
      <c r="A12" s="51" t="s">
        <v>144</v>
      </c>
      <c r="B12" s="51">
        <v>0</v>
      </c>
      <c r="C12" s="51">
        <v>0</v>
      </c>
      <c r="D12" s="51">
        <v>0</v>
      </c>
      <c r="E12" s="51">
        <v>0</v>
      </c>
      <c r="F12" s="51">
        <v>169029713</v>
      </c>
      <c r="G12" s="51">
        <v>122084229194</v>
      </c>
      <c r="H12" s="51">
        <v>95570857468</v>
      </c>
      <c r="I12" s="51">
        <v>26513371726</v>
      </c>
    </row>
    <row r="13" spans="1:9" x14ac:dyDescent="0.5">
      <c r="A13" s="51" t="s">
        <v>297</v>
      </c>
      <c r="B13" s="51">
        <v>0</v>
      </c>
      <c r="C13" s="51">
        <v>0</v>
      </c>
      <c r="D13" s="51">
        <v>0</v>
      </c>
      <c r="E13" s="51">
        <v>0</v>
      </c>
      <c r="F13" s="51">
        <v>10000</v>
      </c>
      <c r="G13" s="51">
        <v>9657992875</v>
      </c>
      <c r="H13" s="51">
        <v>9985742875</v>
      </c>
      <c r="I13" s="51">
        <v>-327750000</v>
      </c>
    </row>
    <row r="14" spans="1:9" x14ac:dyDescent="0.5">
      <c r="A14" s="51" t="s">
        <v>171</v>
      </c>
      <c r="B14" s="51">
        <v>74629251</v>
      </c>
      <c r="C14" s="51">
        <v>245473362188</v>
      </c>
      <c r="D14" s="51">
        <v>213828061704</v>
      </c>
      <c r="E14" s="51">
        <v>31645300484</v>
      </c>
      <c r="F14" s="51">
        <v>707381728</v>
      </c>
      <c r="G14" s="51">
        <v>2533764356856</v>
      </c>
      <c r="H14" s="51">
        <v>2125207762558</v>
      </c>
      <c r="I14" s="51">
        <v>408556594298</v>
      </c>
    </row>
    <row r="15" spans="1:9" x14ac:dyDescent="0.5">
      <c r="A15" s="51" t="s">
        <v>157</v>
      </c>
      <c r="B15" s="51">
        <v>0</v>
      </c>
      <c r="C15" s="51">
        <v>0</v>
      </c>
      <c r="D15" s="51">
        <v>0</v>
      </c>
      <c r="E15" s="51">
        <v>0</v>
      </c>
      <c r="F15" s="51">
        <v>105131555</v>
      </c>
      <c r="G15" s="51">
        <v>185551372601</v>
      </c>
      <c r="H15" s="51">
        <v>161491669567</v>
      </c>
      <c r="I15" s="51">
        <v>24059703034</v>
      </c>
    </row>
    <row r="16" spans="1:9" x14ac:dyDescent="0.5">
      <c r="A16" s="51" t="s">
        <v>167</v>
      </c>
      <c r="B16" s="51">
        <v>0</v>
      </c>
      <c r="C16" s="51">
        <v>0</v>
      </c>
      <c r="D16" s="51">
        <v>0</v>
      </c>
      <c r="E16" s="51">
        <v>0</v>
      </c>
      <c r="F16" s="51">
        <v>2660134</v>
      </c>
      <c r="G16" s="51">
        <v>4226072453</v>
      </c>
      <c r="H16" s="51">
        <v>3653513984</v>
      </c>
      <c r="I16" s="51">
        <v>572558469</v>
      </c>
    </row>
    <row r="17" spans="1:9" x14ac:dyDescent="0.5">
      <c r="A17" s="51" t="s">
        <v>185</v>
      </c>
      <c r="B17" s="51">
        <v>0</v>
      </c>
      <c r="C17" s="51">
        <v>0</v>
      </c>
      <c r="D17" s="51">
        <v>0</v>
      </c>
      <c r="E17" s="51">
        <v>0</v>
      </c>
      <c r="F17" s="51">
        <v>12000000</v>
      </c>
      <c r="G17" s="51">
        <v>191220139500</v>
      </c>
      <c r="H17" s="51">
        <v>172818543575</v>
      </c>
      <c r="I17" s="51">
        <v>18401595925</v>
      </c>
    </row>
    <row r="18" spans="1:9" x14ac:dyDescent="0.5">
      <c r="A18" s="51" t="s">
        <v>187</v>
      </c>
      <c r="B18" s="51">
        <v>0</v>
      </c>
      <c r="C18" s="51">
        <v>0</v>
      </c>
      <c r="D18" s="51">
        <v>0</v>
      </c>
      <c r="E18" s="51">
        <v>0</v>
      </c>
      <c r="F18" s="51">
        <v>8500000</v>
      </c>
      <c r="G18" s="51">
        <v>139609500017</v>
      </c>
      <c r="H18" s="51">
        <v>119619934187</v>
      </c>
      <c r="I18" s="51">
        <v>19989565830</v>
      </c>
    </row>
    <row r="19" spans="1:9" x14ac:dyDescent="0.5">
      <c r="A19" s="51" t="s">
        <v>285</v>
      </c>
      <c r="B19" s="51">
        <v>5000</v>
      </c>
      <c r="C19" s="51">
        <v>4196955000</v>
      </c>
      <c r="D19" s="51">
        <v>4159971000</v>
      </c>
      <c r="E19" s="51">
        <v>36984000</v>
      </c>
      <c r="F19" s="51">
        <v>15000</v>
      </c>
      <c r="G19" s="51">
        <v>12321060750</v>
      </c>
      <c r="H19" s="51">
        <v>12074815125</v>
      </c>
      <c r="I19" s="51">
        <v>246245625</v>
      </c>
    </row>
    <row r="20" spans="1:9" x14ac:dyDescent="0.5">
      <c r="A20" s="51" t="s">
        <v>299</v>
      </c>
      <c r="B20" s="51">
        <v>0</v>
      </c>
      <c r="C20" s="51">
        <v>0</v>
      </c>
      <c r="D20" s="51">
        <v>0</v>
      </c>
      <c r="E20" s="51">
        <v>0</v>
      </c>
      <c r="F20" s="51">
        <v>5305000</v>
      </c>
      <c r="G20" s="51">
        <v>4178151455132</v>
      </c>
      <c r="H20" s="51">
        <v>4168096355604</v>
      </c>
      <c r="I20" s="51">
        <v>10055099528</v>
      </c>
    </row>
    <row r="21" spans="1:9" x14ac:dyDescent="0.5">
      <c r="A21" s="51" t="s">
        <v>300</v>
      </c>
      <c r="B21" s="51">
        <v>0</v>
      </c>
      <c r="C21" s="51">
        <v>0</v>
      </c>
      <c r="D21" s="51">
        <v>0</v>
      </c>
      <c r="E21" s="51">
        <v>0</v>
      </c>
      <c r="F21" s="51">
        <v>10000</v>
      </c>
      <c r="G21" s="51">
        <v>8393910000</v>
      </c>
      <c r="H21" s="51">
        <v>8389992750</v>
      </c>
      <c r="I21" s="51">
        <v>3917250</v>
      </c>
    </row>
    <row r="22" spans="1:9" x14ac:dyDescent="0.5">
      <c r="A22" s="51" t="s">
        <v>479</v>
      </c>
      <c r="B22" s="51">
        <v>0</v>
      </c>
      <c r="C22" s="51">
        <v>0</v>
      </c>
      <c r="D22" s="51">
        <v>0</v>
      </c>
      <c r="E22" s="51">
        <v>0</v>
      </c>
      <c r="F22" s="51">
        <v>94</v>
      </c>
      <c r="G22" s="51">
        <v>32109422</v>
      </c>
      <c r="H22" s="51">
        <v>-2528165976</v>
      </c>
      <c r="I22" s="51">
        <v>2560275398</v>
      </c>
    </row>
    <row r="23" spans="1:9" x14ac:dyDescent="0.5">
      <c r="A23" s="51" t="s">
        <v>480</v>
      </c>
      <c r="B23" s="51">
        <v>0</v>
      </c>
      <c r="C23" s="51">
        <v>0</v>
      </c>
      <c r="D23" s="51">
        <v>0</v>
      </c>
      <c r="E23" s="51">
        <v>0</v>
      </c>
      <c r="F23" s="51">
        <v>15057</v>
      </c>
      <c r="G23" s="51">
        <v>2508386320</v>
      </c>
      <c r="H23" s="51">
        <v>-3013680</v>
      </c>
      <c r="I23" s="51">
        <v>2511400000</v>
      </c>
    </row>
    <row r="24" spans="1:9" x14ac:dyDescent="0.5">
      <c r="A24" s="51" t="s">
        <v>481</v>
      </c>
      <c r="B24" s="51">
        <v>0</v>
      </c>
      <c r="C24" s="51">
        <v>0</v>
      </c>
      <c r="D24" s="51">
        <v>0</v>
      </c>
      <c r="E24" s="51">
        <v>0</v>
      </c>
      <c r="F24" s="51">
        <v>24</v>
      </c>
      <c r="G24" s="51">
        <v>17862539</v>
      </c>
      <c r="H24" s="51">
        <v>-21461</v>
      </c>
      <c r="I24" s="51">
        <v>17884000</v>
      </c>
    </row>
    <row r="25" spans="1:9" x14ac:dyDescent="0.5">
      <c r="A25" s="51" t="s">
        <v>482</v>
      </c>
      <c r="B25" s="51">
        <v>0</v>
      </c>
      <c r="C25" s="51">
        <v>0</v>
      </c>
      <c r="D25" s="51">
        <v>0</v>
      </c>
      <c r="E25" s="51">
        <v>0</v>
      </c>
      <c r="F25" s="51">
        <v>1</v>
      </c>
      <c r="G25" s="51">
        <v>120854</v>
      </c>
      <c r="H25" s="51">
        <v>120854</v>
      </c>
      <c r="I25" s="51">
        <v>0</v>
      </c>
    </row>
    <row r="26" spans="1:9" x14ac:dyDescent="0.5">
      <c r="A26" s="51" t="s">
        <v>483</v>
      </c>
      <c r="B26" s="51">
        <v>289</v>
      </c>
      <c r="C26" s="51">
        <v>209304006</v>
      </c>
      <c r="D26" s="51">
        <v>209304006</v>
      </c>
      <c r="E26" s="51">
        <v>0</v>
      </c>
      <c r="F26" s="51">
        <v>593</v>
      </c>
      <c r="G26" s="51">
        <v>498681903</v>
      </c>
      <c r="H26" s="51">
        <v>498681903</v>
      </c>
      <c r="I26" s="51">
        <v>0</v>
      </c>
    </row>
    <row r="27" spans="1:9" x14ac:dyDescent="0.5">
      <c r="A27" s="51" t="s">
        <v>484</v>
      </c>
      <c r="B27" s="51">
        <v>143</v>
      </c>
      <c r="C27" s="51">
        <v>216703984</v>
      </c>
      <c r="D27" s="51">
        <v>216703984</v>
      </c>
      <c r="E27" s="51">
        <v>0</v>
      </c>
      <c r="F27" s="51">
        <v>233</v>
      </c>
      <c r="G27" s="51">
        <v>370906699</v>
      </c>
      <c r="H27" s="51">
        <v>370906699</v>
      </c>
      <c r="I27" s="51">
        <v>0</v>
      </c>
    </row>
    <row r="28" spans="1:9" x14ac:dyDescent="0.5">
      <c r="A28" s="51" t="s">
        <v>485</v>
      </c>
      <c r="B28" s="51">
        <v>100</v>
      </c>
      <c r="C28" s="51">
        <v>119542476</v>
      </c>
      <c r="D28" s="51">
        <v>119542476</v>
      </c>
      <c r="E28" s="51">
        <v>0</v>
      </c>
      <c r="F28" s="51">
        <v>103</v>
      </c>
      <c r="G28" s="51">
        <v>123481737</v>
      </c>
      <c r="H28" s="51">
        <v>123481737</v>
      </c>
      <c r="I28" s="51">
        <v>0</v>
      </c>
    </row>
    <row r="29" spans="1:9" x14ac:dyDescent="0.5">
      <c r="A29" s="51" t="s">
        <v>486</v>
      </c>
      <c r="B29" s="51">
        <v>33478</v>
      </c>
      <c r="C29" s="51">
        <v>6474793607</v>
      </c>
      <c r="D29" s="51">
        <v>6474793607</v>
      </c>
      <c r="E29" s="51">
        <v>0</v>
      </c>
      <c r="F29" s="51">
        <v>33478</v>
      </c>
      <c r="G29" s="51">
        <v>6474793607</v>
      </c>
      <c r="H29" s="51">
        <v>6474793607</v>
      </c>
      <c r="I29" s="51">
        <v>0</v>
      </c>
    </row>
    <row r="30" spans="1:9" x14ac:dyDescent="0.5">
      <c r="A30" s="51" t="s">
        <v>194</v>
      </c>
      <c r="B30" s="51">
        <v>0</v>
      </c>
      <c r="C30" s="51">
        <v>0</v>
      </c>
      <c r="D30" s="51">
        <v>0</v>
      </c>
      <c r="E30" s="51">
        <v>0</v>
      </c>
      <c r="F30" s="51">
        <v>123600836</v>
      </c>
      <c r="G30" s="51">
        <v>363264925678</v>
      </c>
      <c r="H30" s="51">
        <v>375802217243</v>
      </c>
      <c r="I30" s="51">
        <v>-12537291565</v>
      </c>
    </row>
    <row r="31" spans="1:9" x14ac:dyDescent="0.5">
      <c r="A31" s="51" t="s">
        <v>136</v>
      </c>
      <c r="B31" s="51">
        <v>0</v>
      </c>
      <c r="C31" s="51">
        <v>0</v>
      </c>
      <c r="D31" s="51">
        <v>0</v>
      </c>
      <c r="E31" s="51">
        <v>0</v>
      </c>
      <c r="F31" s="51">
        <v>77783837</v>
      </c>
      <c r="G31" s="51">
        <v>200957063700</v>
      </c>
      <c r="H31" s="51">
        <v>181585893327</v>
      </c>
      <c r="I31" s="51">
        <v>19371170373</v>
      </c>
    </row>
    <row r="32" spans="1:9" x14ac:dyDescent="0.5">
      <c r="A32" s="51" t="s">
        <v>175</v>
      </c>
      <c r="B32" s="51">
        <v>0</v>
      </c>
      <c r="C32" s="51">
        <v>0</v>
      </c>
      <c r="D32" s="51">
        <v>0</v>
      </c>
      <c r="E32" s="51">
        <v>0</v>
      </c>
      <c r="F32" s="51">
        <v>172546820</v>
      </c>
      <c r="G32" s="51">
        <v>150959205177</v>
      </c>
      <c r="H32" s="51">
        <v>135708399102</v>
      </c>
      <c r="I32" s="51">
        <v>15250806075</v>
      </c>
    </row>
    <row r="33" spans="1:9" x14ac:dyDescent="0.5">
      <c r="A33" s="51" t="s">
        <v>143</v>
      </c>
      <c r="B33" s="51">
        <v>300000</v>
      </c>
      <c r="C33" s="51">
        <v>8947299473</v>
      </c>
      <c r="D33" s="51">
        <v>7534745259</v>
      </c>
      <c r="E33" s="51">
        <v>1412554214</v>
      </c>
      <c r="F33" s="51">
        <v>44700000</v>
      </c>
      <c r="G33" s="51">
        <v>1130332436218</v>
      </c>
      <c r="H33" s="51">
        <v>1017713434360</v>
      </c>
      <c r="I33" s="51">
        <v>112619001858</v>
      </c>
    </row>
    <row r="34" spans="1:9" x14ac:dyDescent="0.5">
      <c r="A34" s="51" t="s">
        <v>147</v>
      </c>
      <c r="B34" s="51">
        <v>0</v>
      </c>
      <c r="C34" s="51">
        <v>0</v>
      </c>
      <c r="D34" s="51">
        <v>0</v>
      </c>
      <c r="E34" s="51">
        <v>0</v>
      </c>
      <c r="F34" s="51">
        <v>5000000</v>
      </c>
      <c r="G34" s="51">
        <v>67278829617</v>
      </c>
      <c r="H34" s="51">
        <v>48144710970</v>
      </c>
      <c r="I34" s="51">
        <v>19134118647</v>
      </c>
    </row>
    <row r="35" spans="1:9" x14ac:dyDescent="0.5">
      <c r="A35" s="51" t="s">
        <v>286</v>
      </c>
      <c r="B35" s="51">
        <v>0</v>
      </c>
      <c r="C35" s="51">
        <v>0</v>
      </c>
      <c r="D35" s="51">
        <v>0</v>
      </c>
      <c r="E35" s="51">
        <v>0</v>
      </c>
      <c r="F35" s="51">
        <v>10000</v>
      </c>
      <c r="G35" s="51">
        <v>8818601875</v>
      </c>
      <c r="H35" s="51">
        <v>8664884000</v>
      </c>
      <c r="I35" s="51">
        <v>153717875</v>
      </c>
    </row>
    <row r="36" spans="1:9" x14ac:dyDescent="0.5">
      <c r="A36" s="51" t="s">
        <v>154</v>
      </c>
      <c r="B36" s="51">
        <v>0</v>
      </c>
      <c r="C36" s="51">
        <v>0</v>
      </c>
      <c r="D36" s="51">
        <v>0</v>
      </c>
      <c r="E36" s="51">
        <v>0</v>
      </c>
      <c r="F36" s="51">
        <v>12000000</v>
      </c>
      <c r="G36" s="51">
        <v>202053465300</v>
      </c>
      <c r="H36" s="51">
        <v>167618037463</v>
      </c>
      <c r="I36" s="51">
        <v>34435427837</v>
      </c>
    </row>
    <row r="37" spans="1:9" x14ac:dyDescent="0.5">
      <c r="A37" s="51" t="s">
        <v>168</v>
      </c>
      <c r="B37" s="51">
        <v>0</v>
      </c>
      <c r="C37" s="51">
        <v>0</v>
      </c>
      <c r="D37" s="51">
        <v>0</v>
      </c>
      <c r="E37" s="51">
        <v>0</v>
      </c>
      <c r="F37" s="51">
        <v>10000000</v>
      </c>
      <c r="G37" s="51">
        <v>335996816783</v>
      </c>
      <c r="H37" s="51">
        <v>294207870560</v>
      </c>
      <c r="I37" s="51">
        <v>41788946223</v>
      </c>
    </row>
    <row r="38" spans="1:9" x14ac:dyDescent="0.5">
      <c r="A38" s="51" t="s">
        <v>176</v>
      </c>
      <c r="B38" s="51">
        <v>41550000</v>
      </c>
      <c r="C38" s="51">
        <v>1173735575507</v>
      </c>
      <c r="D38" s="51">
        <v>1160782730903</v>
      </c>
      <c r="E38" s="51">
        <v>12952844604</v>
      </c>
      <c r="F38" s="51">
        <v>144900000</v>
      </c>
      <c r="G38" s="51">
        <v>4045988896930</v>
      </c>
      <c r="H38" s="51">
        <v>4026422055844</v>
      </c>
      <c r="I38" s="51">
        <v>19566841086</v>
      </c>
    </row>
    <row r="39" spans="1:9" x14ac:dyDescent="0.5">
      <c r="A39" s="51" t="s">
        <v>198</v>
      </c>
      <c r="B39" s="51">
        <v>3638</v>
      </c>
      <c r="C39" s="51">
        <v>14555150200</v>
      </c>
      <c r="D39" s="51">
        <v>15081272803</v>
      </c>
      <c r="E39" s="51">
        <v>-526122603</v>
      </c>
      <c r="F39" s="51">
        <v>1344294</v>
      </c>
      <c r="G39" s="51">
        <v>6443340373166</v>
      </c>
      <c r="H39" s="51">
        <v>4745441569563</v>
      </c>
      <c r="I39" s="51">
        <v>1697898803603</v>
      </c>
    </row>
    <row r="40" spans="1:9" x14ac:dyDescent="0.5">
      <c r="A40" s="51" t="s">
        <v>487</v>
      </c>
      <c r="B40" s="51">
        <v>0</v>
      </c>
      <c r="C40" s="51">
        <v>0</v>
      </c>
      <c r="D40" s="51">
        <v>0</v>
      </c>
      <c r="E40" s="51">
        <v>0</v>
      </c>
      <c r="F40" s="51">
        <v>9990</v>
      </c>
      <c r="G40" s="51">
        <v>2963469564</v>
      </c>
      <c r="H40" s="51">
        <v>-1182252796</v>
      </c>
      <c r="I40" s="51">
        <v>4145722360</v>
      </c>
    </row>
    <row r="41" spans="1:9" x14ac:dyDescent="0.5">
      <c r="A41" s="51" t="s">
        <v>488</v>
      </c>
      <c r="B41" s="51">
        <v>0</v>
      </c>
      <c r="C41" s="51">
        <v>0</v>
      </c>
      <c r="D41" s="51">
        <v>0</v>
      </c>
      <c r="E41" s="51">
        <v>0</v>
      </c>
      <c r="F41" s="51">
        <v>9621</v>
      </c>
      <c r="G41" s="51">
        <v>1373715659</v>
      </c>
      <c r="H41" s="51">
        <v>-1651710</v>
      </c>
      <c r="I41" s="51">
        <v>1375367369</v>
      </c>
    </row>
    <row r="42" spans="1:9" x14ac:dyDescent="0.5">
      <c r="A42" s="51" t="s">
        <v>489</v>
      </c>
      <c r="B42" s="51">
        <v>0</v>
      </c>
      <c r="C42" s="51">
        <v>0</v>
      </c>
      <c r="D42" s="51">
        <v>0</v>
      </c>
      <c r="E42" s="51">
        <v>0</v>
      </c>
      <c r="F42" s="51">
        <v>1</v>
      </c>
      <c r="G42" s="51">
        <v>104874</v>
      </c>
      <c r="H42" s="51">
        <v>-126</v>
      </c>
      <c r="I42" s="51">
        <v>105000</v>
      </c>
    </row>
    <row r="43" spans="1:9" x14ac:dyDescent="0.5">
      <c r="A43" s="51" t="s">
        <v>490</v>
      </c>
      <c r="B43" s="51">
        <v>0</v>
      </c>
      <c r="C43" s="51">
        <v>0</v>
      </c>
      <c r="D43" s="51">
        <v>0</v>
      </c>
      <c r="E43" s="51">
        <v>0</v>
      </c>
      <c r="F43" s="51">
        <v>27947</v>
      </c>
      <c r="G43" s="51">
        <v>4036182072</v>
      </c>
      <c r="H43" s="51">
        <v>-4849238</v>
      </c>
      <c r="I43" s="51">
        <v>4041031310</v>
      </c>
    </row>
    <row r="44" spans="1:9" x14ac:dyDescent="0.5">
      <c r="A44" s="51" t="s">
        <v>491</v>
      </c>
      <c r="B44" s="51">
        <v>0</v>
      </c>
      <c r="C44" s="51">
        <v>0</v>
      </c>
      <c r="D44" s="51">
        <v>0</v>
      </c>
      <c r="E44" s="51">
        <v>0</v>
      </c>
      <c r="F44" s="51">
        <v>15001</v>
      </c>
      <c r="G44" s="51">
        <v>10265516994</v>
      </c>
      <c r="H44" s="51">
        <v>10265516994</v>
      </c>
      <c r="I44" s="51">
        <v>0</v>
      </c>
    </row>
    <row r="45" spans="1:9" x14ac:dyDescent="0.5">
      <c r="A45" s="51" t="s">
        <v>145</v>
      </c>
      <c r="B45" s="51">
        <v>36200000</v>
      </c>
      <c r="C45" s="51">
        <v>2379888485881</v>
      </c>
      <c r="D45" s="51">
        <v>2263981374428</v>
      </c>
      <c r="E45" s="51">
        <v>115907111453</v>
      </c>
      <c r="F45" s="51">
        <v>453268000</v>
      </c>
      <c r="G45" s="51">
        <v>25922045528455</v>
      </c>
      <c r="H45" s="51">
        <v>24732998658395</v>
      </c>
      <c r="I45" s="51">
        <v>1189046870060</v>
      </c>
    </row>
    <row r="46" spans="1:9" x14ac:dyDescent="0.5">
      <c r="A46" s="51" t="s">
        <v>125</v>
      </c>
      <c r="B46" s="51">
        <v>0</v>
      </c>
      <c r="C46" s="51">
        <v>0</v>
      </c>
      <c r="D46" s="51">
        <v>0</v>
      </c>
      <c r="E46" s="51">
        <v>0</v>
      </c>
      <c r="F46" s="51">
        <v>30000000</v>
      </c>
      <c r="G46" s="51">
        <v>303191141140</v>
      </c>
      <c r="H46" s="51">
        <v>307505462390</v>
      </c>
      <c r="I46" s="51">
        <v>-4314321250</v>
      </c>
    </row>
    <row r="47" spans="1:9" x14ac:dyDescent="0.5">
      <c r="A47" s="51" t="s">
        <v>138</v>
      </c>
      <c r="B47" s="51">
        <v>0</v>
      </c>
      <c r="C47" s="51">
        <v>0</v>
      </c>
      <c r="D47" s="51">
        <v>0</v>
      </c>
      <c r="E47" s="51">
        <v>0</v>
      </c>
      <c r="F47" s="51">
        <v>497546813</v>
      </c>
      <c r="G47" s="51">
        <v>3096661159112</v>
      </c>
      <c r="H47" s="51">
        <v>2760607752379</v>
      </c>
      <c r="I47" s="51">
        <v>336053406733</v>
      </c>
    </row>
    <row r="48" spans="1:9" x14ac:dyDescent="0.5">
      <c r="A48" s="51" t="s">
        <v>181</v>
      </c>
      <c r="B48" s="51">
        <v>23964839</v>
      </c>
      <c r="C48" s="51">
        <v>130772071938</v>
      </c>
      <c r="D48" s="51">
        <v>122885995310</v>
      </c>
      <c r="E48" s="51">
        <v>7886076628</v>
      </c>
      <c r="F48" s="51">
        <v>282882478</v>
      </c>
      <c r="G48" s="51">
        <v>1714736613500</v>
      </c>
      <c r="H48" s="51">
        <v>1563181014989</v>
      </c>
      <c r="I48" s="51">
        <v>151555598511</v>
      </c>
    </row>
    <row r="49" spans="1:9" x14ac:dyDescent="0.5">
      <c r="A49" s="51" t="s">
        <v>182</v>
      </c>
      <c r="B49" s="51">
        <v>0</v>
      </c>
      <c r="C49" s="51">
        <v>0</v>
      </c>
      <c r="D49" s="51">
        <v>0</v>
      </c>
      <c r="E49" s="51">
        <v>0</v>
      </c>
      <c r="F49" s="51">
        <v>25229695</v>
      </c>
      <c r="G49" s="51">
        <v>110571090971</v>
      </c>
      <c r="H49" s="51">
        <v>100161764232</v>
      </c>
      <c r="I49" s="51">
        <v>10409326739</v>
      </c>
    </row>
    <row r="50" spans="1:9" x14ac:dyDescent="0.5">
      <c r="A50" s="51" t="s">
        <v>179</v>
      </c>
      <c r="B50" s="51">
        <v>489509728</v>
      </c>
      <c r="C50" s="51">
        <v>346811602943</v>
      </c>
      <c r="D50" s="51">
        <v>206340895024</v>
      </c>
      <c r="E50" s="51">
        <v>140470707919</v>
      </c>
      <c r="F50" s="51">
        <v>520018850</v>
      </c>
      <c r="G50" s="51">
        <v>360981992694</v>
      </c>
      <c r="H50" s="51">
        <v>218493499503</v>
      </c>
      <c r="I50" s="51">
        <v>142488493191</v>
      </c>
    </row>
    <row r="51" spans="1:9" x14ac:dyDescent="0.5">
      <c r="A51" s="51" t="s">
        <v>416</v>
      </c>
      <c r="B51" s="51">
        <v>0</v>
      </c>
      <c r="C51" s="51">
        <v>0</v>
      </c>
      <c r="D51" s="51">
        <v>0</v>
      </c>
      <c r="E51" s="51">
        <v>0</v>
      </c>
      <c r="F51" s="51">
        <v>1295224</v>
      </c>
      <c r="G51" s="51">
        <v>6820467740</v>
      </c>
      <c r="H51" s="51">
        <v>5492742568</v>
      </c>
      <c r="I51" s="51">
        <v>1327725172</v>
      </c>
    </row>
    <row r="52" spans="1:9" x14ac:dyDescent="0.5">
      <c r="A52" s="51" t="s">
        <v>178</v>
      </c>
      <c r="B52" s="51">
        <v>20000</v>
      </c>
      <c r="C52" s="51">
        <v>168298964</v>
      </c>
      <c r="D52" s="51">
        <v>162061323</v>
      </c>
      <c r="E52" s="51">
        <v>6237641</v>
      </c>
      <c r="F52" s="51">
        <v>20000</v>
      </c>
      <c r="G52" s="51">
        <v>168298964</v>
      </c>
      <c r="H52" s="51">
        <v>162061323</v>
      </c>
      <c r="I52" s="51">
        <v>6237641</v>
      </c>
    </row>
    <row r="53" spans="1:9" x14ac:dyDescent="0.5">
      <c r="A53" s="51" t="s">
        <v>306</v>
      </c>
      <c r="B53" s="51">
        <v>0</v>
      </c>
      <c r="C53" s="51">
        <v>0</v>
      </c>
      <c r="D53" s="51">
        <v>0</v>
      </c>
      <c r="E53" s="51">
        <v>0</v>
      </c>
      <c r="F53" s="51">
        <v>20000</v>
      </c>
      <c r="G53" s="51">
        <v>20000000000</v>
      </c>
      <c r="H53" s="51">
        <v>18957557760</v>
      </c>
      <c r="I53" s="51">
        <v>1042442240</v>
      </c>
    </row>
    <row r="54" spans="1:9" x14ac:dyDescent="0.5">
      <c r="A54" s="51" t="s">
        <v>492</v>
      </c>
      <c r="B54" s="51">
        <v>0</v>
      </c>
      <c r="C54" s="51">
        <v>0</v>
      </c>
      <c r="D54" s="51">
        <v>0</v>
      </c>
      <c r="E54" s="51">
        <v>0</v>
      </c>
      <c r="F54" s="51">
        <v>14676</v>
      </c>
      <c r="G54" s="51">
        <v>1052932283</v>
      </c>
      <c r="H54" s="51">
        <v>281773349</v>
      </c>
      <c r="I54" s="51">
        <v>771158934</v>
      </c>
    </row>
    <row r="55" spans="1:9" x14ac:dyDescent="0.5">
      <c r="A55" s="51" t="s">
        <v>493</v>
      </c>
      <c r="B55" s="51">
        <v>0</v>
      </c>
      <c r="C55" s="51">
        <v>0</v>
      </c>
      <c r="D55" s="51">
        <v>0</v>
      </c>
      <c r="E55" s="51">
        <v>0</v>
      </c>
      <c r="F55" s="51">
        <v>27995</v>
      </c>
      <c r="G55" s="51">
        <v>8231055728</v>
      </c>
      <c r="H55" s="51">
        <v>8231055728</v>
      </c>
      <c r="I55" s="51">
        <v>0</v>
      </c>
    </row>
    <row r="56" spans="1:9" x14ac:dyDescent="0.5">
      <c r="A56" s="51" t="s">
        <v>494</v>
      </c>
      <c r="B56" s="51">
        <v>2930</v>
      </c>
      <c r="C56" s="51">
        <v>882886295</v>
      </c>
      <c r="D56" s="51">
        <v>882886295</v>
      </c>
      <c r="E56" s="51">
        <v>0</v>
      </c>
      <c r="F56" s="51">
        <v>12965</v>
      </c>
      <c r="G56" s="51">
        <v>4158300261</v>
      </c>
      <c r="H56" s="51">
        <v>4158300261</v>
      </c>
      <c r="I56" s="51">
        <v>0</v>
      </c>
    </row>
    <row r="57" spans="1:9" x14ac:dyDescent="0.5">
      <c r="A57" s="51" t="s">
        <v>495</v>
      </c>
      <c r="B57" s="51">
        <v>0</v>
      </c>
      <c r="C57" s="51">
        <v>0</v>
      </c>
      <c r="D57" s="51">
        <v>-475298</v>
      </c>
      <c r="E57" s="51">
        <v>475298</v>
      </c>
      <c r="F57" s="51">
        <v>201</v>
      </c>
      <c r="G57" s="51">
        <v>185815805</v>
      </c>
      <c r="H57" s="51">
        <v>185340507</v>
      </c>
      <c r="I57" s="51">
        <v>475298</v>
      </c>
    </row>
    <row r="58" spans="1:9" x14ac:dyDescent="0.5">
      <c r="A58" s="51" t="s">
        <v>132</v>
      </c>
      <c r="B58" s="51">
        <v>0</v>
      </c>
      <c r="C58" s="51">
        <v>0</v>
      </c>
      <c r="D58" s="51">
        <v>0</v>
      </c>
      <c r="E58" s="51">
        <v>0</v>
      </c>
      <c r="F58" s="51">
        <v>87784018</v>
      </c>
      <c r="G58" s="51">
        <v>177634317638</v>
      </c>
      <c r="H58" s="51">
        <v>151210536391</v>
      </c>
      <c r="I58" s="51">
        <v>26423781247</v>
      </c>
    </row>
    <row r="59" spans="1:9" x14ac:dyDescent="0.5">
      <c r="A59" s="51" t="s">
        <v>139</v>
      </c>
      <c r="B59" s="51">
        <v>597240577</v>
      </c>
      <c r="C59" s="51">
        <v>334479367221</v>
      </c>
      <c r="D59" s="51">
        <v>255655227062</v>
      </c>
      <c r="E59" s="51">
        <v>78824140159</v>
      </c>
      <c r="F59" s="51">
        <v>7170972373</v>
      </c>
      <c r="G59" s="51">
        <v>3815130625202</v>
      </c>
      <c r="H59" s="51">
        <v>2881107843964</v>
      </c>
      <c r="I59" s="51">
        <v>934022781238</v>
      </c>
    </row>
    <row r="60" spans="1:9" x14ac:dyDescent="0.5">
      <c r="A60" s="51" t="s">
        <v>155</v>
      </c>
      <c r="B60" s="51">
        <v>1</v>
      </c>
      <c r="C60" s="51">
        <v>1</v>
      </c>
      <c r="D60" s="51">
        <v>2564</v>
      </c>
      <c r="E60" s="51">
        <v>-2563</v>
      </c>
      <c r="F60" s="51">
        <v>13217046</v>
      </c>
      <c r="G60" s="51">
        <v>37872446505</v>
      </c>
      <c r="H60" s="51">
        <v>36797887592</v>
      </c>
      <c r="I60" s="51">
        <v>1074558913</v>
      </c>
    </row>
    <row r="61" spans="1:9" x14ac:dyDescent="0.5">
      <c r="A61" s="51" t="s">
        <v>196</v>
      </c>
      <c r="B61" s="51">
        <v>0</v>
      </c>
      <c r="C61" s="51">
        <v>0</v>
      </c>
      <c r="D61" s="51">
        <v>0</v>
      </c>
      <c r="E61" s="51">
        <v>0</v>
      </c>
      <c r="F61" s="51">
        <v>368076699</v>
      </c>
      <c r="G61" s="51">
        <v>675830748528</v>
      </c>
      <c r="H61" s="51">
        <v>466178362139</v>
      </c>
      <c r="I61" s="51">
        <v>209652386389</v>
      </c>
    </row>
    <row r="62" spans="1:9" x14ac:dyDescent="0.5">
      <c r="A62" s="51" t="s">
        <v>177</v>
      </c>
      <c r="B62" s="51">
        <v>0</v>
      </c>
      <c r="C62" s="51">
        <v>0</v>
      </c>
      <c r="D62" s="51">
        <v>0</v>
      </c>
      <c r="E62" s="51">
        <v>0</v>
      </c>
      <c r="F62" s="51">
        <v>95587792</v>
      </c>
      <c r="G62" s="51">
        <v>181931385721</v>
      </c>
      <c r="H62" s="51">
        <v>172076303991</v>
      </c>
      <c r="I62" s="51">
        <v>9855081730</v>
      </c>
    </row>
    <row r="63" spans="1:9" x14ac:dyDescent="0.5">
      <c r="A63" s="51" t="s">
        <v>150</v>
      </c>
      <c r="B63" s="51">
        <v>0</v>
      </c>
      <c r="C63" s="51">
        <v>0</v>
      </c>
      <c r="D63" s="51">
        <v>0</v>
      </c>
      <c r="E63" s="51">
        <v>0</v>
      </c>
      <c r="F63" s="51">
        <v>79700000</v>
      </c>
      <c r="G63" s="51">
        <v>1681883237515</v>
      </c>
      <c r="H63" s="51">
        <v>1646373050845</v>
      </c>
      <c r="I63" s="51">
        <v>35510186670</v>
      </c>
    </row>
    <row r="64" spans="1:9" x14ac:dyDescent="0.5">
      <c r="A64" s="51" t="s">
        <v>124</v>
      </c>
      <c r="B64" s="51">
        <v>66500000</v>
      </c>
      <c r="C64" s="51">
        <v>736255260743</v>
      </c>
      <c r="D64" s="51">
        <v>690951217039</v>
      </c>
      <c r="E64" s="51">
        <v>45304043704</v>
      </c>
      <c r="F64" s="51">
        <v>210740211</v>
      </c>
      <c r="G64" s="51">
        <v>2284187586459</v>
      </c>
      <c r="H64" s="51">
        <v>2207767805967</v>
      </c>
      <c r="I64" s="51">
        <v>76419780492</v>
      </c>
    </row>
    <row r="65" spans="1:9" x14ac:dyDescent="0.5">
      <c r="A65" s="51" t="s">
        <v>164</v>
      </c>
      <c r="B65" s="51">
        <v>0</v>
      </c>
      <c r="C65" s="51">
        <v>0</v>
      </c>
      <c r="D65" s="51">
        <v>0</v>
      </c>
      <c r="E65" s="51">
        <v>0</v>
      </c>
      <c r="F65" s="51">
        <v>4600000</v>
      </c>
      <c r="G65" s="51">
        <v>100040696385</v>
      </c>
      <c r="H65" s="51">
        <v>87828041651</v>
      </c>
      <c r="I65" s="51">
        <v>12212654734</v>
      </c>
    </row>
    <row r="66" spans="1:9" x14ac:dyDescent="0.5">
      <c r="A66" s="51" t="s">
        <v>301</v>
      </c>
      <c r="B66" s="51">
        <v>5000</v>
      </c>
      <c r="C66" s="51">
        <v>4371828125</v>
      </c>
      <c r="D66" s="51">
        <v>4259916625</v>
      </c>
      <c r="E66" s="51">
        <v>111911500</v>
      </c>
      <c r="F66" s="51">
        <v>5000</v>
      </c>
      <c r="G66" s="51">
        <v>4371828125</v>
      </c>
      <c r="H66" s="51">
        <v>4259916625</v>
      </c>
      <c r="I66" s="51">
        <v>111911500</v>
      </c>
    </row>
    <row r="67" spans="1:9" x14ac:dyDescent="0.5">
      <c r="A67" s="51" t="s">
        <v>296</v>
      </c>
      <c r="B67" s="51">
        <v>1000</v>
      </c>
      <c r="C67" s="51">
        <v>904343875</v>
      </c>
      <c r="D67" s="51">
        <v>928216321</v>
      </c>
      <c r="E67" s="51">
        <v>-23872446</v>
      </c>
      <c r="F67" s="51">
        <v>1000</v>
      </c>
      <c r="G67" s="51">
        <v>904343875</v>
      </c>
      <c r="H67" s="51">
        <v>928216321</v>
      </c>
      <c r="I67" s="51">
        <v>-23872446</v>
      </c>
    </row>
    <row r="68" spans="1:9" x14ac:dyDescent="0.5">
      <c r="A68" s="51" t="s">
        <v>496</v>
      </c>
      <c r="B68" s="51">
        <v>0</v>
      </c>
      <c r="C68" s="51">
        <v>0</v>
      </c>
      <c r="D68" s="51">
        <v>-7268498316</v>
      </c>
      <c r="E68" s="51">
        <v>7268498316</v>
      </c>
      <c r="F68" s="51">
        <v>9982</v>
      </c>
      <c r="G68" s="51">
        <v>7260757348</v>
      </c>
      <c r="H68" s="51">
        <v>-7413075</v>
      </c>
      <c r="I68" s="51">
        <v>7268170423</v>
      </c>
    </row>
    <row r="69" spans="1:9" x14ac:dyDescent="0.5">
      <c r="A69" s="51" t="s">
        <v>497</v>
      </c>
      <c r="B69" s="51">
        <v>0</v>
      </c>
      <c r="C69" s="51">
        <v>0</v>
      </c>
      <c r="D69" s="51">
        <v>0</v>
      </c>
      <c r="E69" s="51">
        <v>0</v>
      </c>
      <c r="F69" s="51">
        <v>8074</v>
      </c>
      <c r="G69" s="51">
        <v>941511838</v>
      </c>
      <c r="H69" s="51">
        <v>1135008117</v>
      </c>
      <c r="I69" s="51">
        <v>-193496279</v>
      </c>
    </row>
    <row r="70" spans="1:9" x14ac:dyDescent="0.5">
      <c r="A70" s="51" t="s">
        <v>498</v>
      </c>
      <c r="B70" s="51">
        <v>0</v>
      </c>
      <c r="C70" s="51">
        <v>0</v>
      </c>
      <c r="D70" s="51">
        <v>0</v>
      </c>
      <c r="E70" s="51">
        <v>0</v>
      </c>
      <c r="F70" s="51">
        <v>20000</v>
      </c>
      <c r="G70" s="51">
        <v>9326794400</v>
      </c>
      <c r="H70" s="51">
        <v>6951332699</v>
      </c>
      <c r="I70" s="51">
        <v>2375461701</v>
      </c>
    </row>
    <row r="71" spans="1:9" x14ac:dyDescent="0.5">
      <c r="A71" s="51" t="s">
        <v>499</v>
      </c>
      <c r="B71" s="51">
        <v>0</v>
      </c>
      <c r="C71" s="51">
        <v>0</v>
      </c>
      <c r="D71" s="51">
        <v>0</v>
      </c>
      <c r="E71" s="51">
        <v>0</v>
      </c>
      <c r="F71" s="51">
        <v>13275</v>
      </c>
      <c r="G71" s="51">
        <v>4581889114</v>
      </c>
      <c r="H71" s="51">
        <v>2270370539</v>
      </c>
      <c r="I71" s="51">
        <v>2311518575</v>
      </c>
    </row>
    <row r="72" spans="1:9" x14ac:dyDescent="0.5">
      <c r="A72" s="51" t="s">
        <v>500</v>
      </c>
      <c r="B72" s="51">
        <v>0</v>
      </c>
      <c r="C72" s="51">
        <v>0</v>
      </c>
      <c r="D72" s="51">
        <v>-4377435586</v>
      </c>
      <c r="E72" s="51">
        <v>4377435586</v>
      </c>
      <c r="F72" s="51">
        <v>58272</v>
      </c>
      <c r="G72" s="51">
        <v>6414134646</v>
      </c>
      <c r="H72" s="51">
        <v>314967525</v>
      </c>
      <c r="I72" s="51">
        <v>6099167121</v>
      </c>
    </row>
    <row r="73" spans="1:9" x14ac:dyDescent="0.5">
      <c r="A73" s="51" t="s">
        <v>501</v>
      </c>
      <c r="B73" s="51">
        <v>0</v>
      </c>
      <c r="C73" s="51">
        <v>0</v>
      </c>
      <c r="D73" s="51">
        <v>-5789360582</v>
      </c>
      <c r="E73" s="51">
        <v>5789360582</v>
      </c>
      <c r="F73" s="51">
        <v>34305</v>
      </c>
      <c r="G73" s="51">
        <v>5874434436</v>
      </c>
      <c r="H73" s="51">
        <v>21391754</v>
      </c>
      <c r="I73" s="51">
        <v>5853042682</v>
      </c>
    </row>
    <row r="74" spans="1:9" x14ac:dyDescent="0.5">
      <c r="A74" s="51" t="s">
        <v>502</v>
      </c>
      <c r="B74" s="51">
        <v>0</v>
      </c>
      <c r="C74" s="51">
        <v>0</v>
      </c>
      <c r="D74" s="51">
        <v>0</v>
      </c>
      <c r="E74" s="51">
        <v>0</v>
      </c>
      <c r="F74" s="51">
        <v>24105</v>
      </c>
      <c r="G74" s="51">
        <v>3059494196</v>
      </c>
      <c r="H74" s="51">
        <v>3059494196</v>
      </c>
      <c r="I74" s="51">
        <v>0</v>
      </c>
    </row>
    <row r="75" spans="1:9" x14ac:dyDescent="0.5">
      <c r="A75" s="51" t="s">
        <v>503</v>
      </c>
      <c r="B75" s="51">
        <v>1</v>
      </c>
      <c r="C75" s="51">
        <v>189772</v>
      </c>
      <c r="D75" s="51">
        <v>189772</v>
      </c>
      <c r="E75" s="51">
        <v>0</v>
      </c>
      <c r="F75" s="51">
        <v>10001</v>
      </c>
      <c r="G75" s="51">
        <v>1997789772</v>
      </c>
      <c r="H75" s="51">
        <v>1997789772</v>
      </c>
      <c r="I75" s="51">
        <v>0</v>
      </c>
    </row>
    <row r="76" spans="1:9" x14ac:dyDescent="0.5">
      <c r="A76" s="51" t="s">
        <v>504</v>
      </c>
      <c r="B76" s="51">
        <v>111</v>
      </c>
      <c r="C76" s="51">
        <v>57007408</v>
      </c>
      <c r="D76" s="51">
        <v>57007408</v>
      </c>
      <c r="E76" s="51">
        <v>0</v>
      </c>
      <c r="F76" s="51">
        <v>311</v>
      </c>
      <c r="G76" s="51">
        <v>266855788</v>
      </c>
      <c r="H76" s="51">
        <v>266855788</v>
      </c>
      <c r="I76" s="51">
        <v>0</v>
      </c>
    </row>
    <row r="77" spans="1:9" x14ac:dyDescent="0.5">
      <c r="A77" s="51" t="s">
        <v>190</v>
      </c>
      <c r="B77" s="51">
        <v>0</v>
      </c>
      <c r="C77" s="51">
        <v>0</v>
      </c>
      <c r="D77" s="51">
        <v>0</v>
      </c>
      <c r="E77" s="51">
        <v>0</v>
      </c>
      <c r="F77" s="51">
        <v>15312408</v>
      </c>
      <c r="G77" s="51">
        <v>247070229365</v>
      </c>
      <c r="H77" s="51">
        <v>231418855114</v>
      </c>
      <c r="I77" s="51">
        <v>15651374251</v>
      </c>
    </row>
    <row r="78" spans="1:9" x14ac:dyDescent="0.5">
      <c r="A78" s="51" t="s">
        <v>180</v>
      </c>
      <c r="B78" s="51">
        <v>0</v>
      </c>
      <c r="C78" s="51">
        <v>0</v>
      </c>
      <c r="D78" s="51">
        <v>0</v>
      </c>
      <c r="E78" s="51">
        <v>0</v>
      </c>
      <c r="F78" s="51">
        <v>750000</v>
      </c>
      <c r="G78" s="51">
        <v>14945628923</v>
      </c>
      <c r="H78" s="51">
        <v>13179506454</v>
      </c>
      <c r="I78" s="51">
        <v>1766122469</v>
      </c>
    </row>
    <row r="79" spans="1:9" x14ac:dyDescent="0.5">
      <c r="A79" s="51" t="s">
        <v>130</v>
      </c>
      <c r="B79" s="51">
        <v>50000000</v>
      </c>
      <c r="C79" s="51">
        <v>100173810080</v>
      </c>
      <c r="D79" s="51">
        <v>67329257913</v>
      </c>
      <c r="E79" s="51">
        <v>32844552167</v>
      </c>
      <c r="F79" s="51">
        <v>2787588559</v>
      </c>
      <c r="G79" s="51">
        <v>5978340884244</v>
      </c>
      <c r="H79" s="51">
        <v>4824543244403</v>
      </c>
      <c r="I79" s="51">
        <v>1153797639841</v>
      </c>
    </row>
    <row r="80" spans="1:9" x14ac:dyDescent="0.5">
      <c r="A80" s="51" t="s">
        <v>287</v>
      </c>
      <c r="B80" s="51">
        <v>5000</v>
      </c>
      <c r="C80" s="51">
        <v>4781530875</v>
      </c>
      <c r="D80" s="51">
        <v>4574847750</v>
      </c>
      <c r="E80" s="51">
        <v>206683125</v>
      </c>
      <c r="F80" s="51">
        <v>10000</v>
      </c>
      <c r="G80" s="51">
        <v>9433156000</v>
      </c>
      <c r="H80" s="51">
        <v>9149789750</v>
      </c>
      <c r="I80" s="51">
        <v>283366250</v>
      </c>
    </row>
    <row r="81" spans="1:9" x14ac:dyDescent="0.5">
      <c r="A81" s="51" t="s">
        <v>280</v>
      </c>
      <c r="B81" s="51">
        <v>0</v>
      </c>
      <c r="C81" s="51">
        <v>0</v>
      </c>
      <c r="D81" s="51">
        <v>0</v>
      </c>
      <c r="E81" s="51">
        <v>0</v>
      </c>
      <c r="F81" s="51">
        <v>5000</v>
      </c>
      <c r="G81" s="51">
        <v>5000000000</v>
      </c>
      <c r="H81" s="51">
        <v>4703407500</v>
      </c>
      <c r="I81" s="51">
        <v>296592500</v>
      </c>
    </row>
    <row r="82" spans="1:9" x14ac:dyDescent="0.5">
      <c r="A82" s="51" t="s">
        <v>290</v>
      </c>
      <c r="B82" s="51">
        <v>0</v>
      </c>
      <c r="C82" s="51">
        <v>0</v>
      </c>
      <c r="D82" s="51">
        <v>0</v>
      </c>
      <c r="E82" s="51">
        <v>0</v>
      </c>
      <c r="F82" s="51">
        <v>15</v>
      </c>
      <c r="G82" s="51">
        <v>6141737800</v>
      </c>
      <c r="H82" s="51">
        <v>5016872329</v>
      </c>
      <c r="I82" s="51">
        <v>1124865471</v>
      </c>
    </row>
    <row r="83" spans="1:9" x14ac:dyDescent="0.5">
      <c r="A83" s="51" t="s">
        <v>505</v>
      </c>
      <c r="B83" s="51">
        <v>0</v>
      </c>
      <c r="C83" s="51">
        <v>0</v>
      </c>
      <c r="D83" s="51">
        <v>0</v>
      </c>
      <c r="E83" s="51">
        <v>0</v>
      </c>
      <c r="F83" s="51">
        <v>101</v>
      </c>
      <c r="G83" s="51">
        <v>208852575</v>
      </c>
      <c r="H83" s="51">
        <v>-250856</v>
      </c>
      <c r="I83" s="51">
        <v>209103431</v>
      </c>
    </row>
    <row r="84" spans="1:9" x14ac:dyDescent="0.5">
      <c r="A84" s="51" t="s">
        <v>506</v>
      </c>
      <c r="B84" s="51">
        <v>0</v>
      </c>
      <c r="C84" s="51">
        <v>0</v>
      </c>
      <c r="D84" s="51">
        <v>0</v>
      </c>
      <c r="E84" s="51">
        <v>0</v>
      </c>
      <c r="F84" s="51">
        <v>301</v>
      </c>
      <c r="G84" s="51">
        <v>98304892</v>
      </c>
      <c r="H84" s="51">
        <v>-7678388380</v>
      </c>
      <c r="I84" s="51">
        <v>7776693272</v>
      </c>
    </row>
    <row r="85" spans="1:9" x14ac:dyDescent="0.5">
      <c r="A85" s="51" t="s">
        <v>507</v>
      </c>
      <c r="B85" s="51">
        <v>0</v>
      </c>
      <c r="C85" s="51">
        <v>0</v>
      </c>
      <c r="D85" s="51">
        <v>0</v>
      </c>
      <c r="E85" s="51">
        <v>0</v>
      </c>
      <c r="F85" s="51">
        <v>30000</v>
      </c>
      <c r="G85" s="51">
        <v>2997404992</v>
      </c>
      <c r="H85" s="51">
        <v>-3605008</v>
      </c>
      <c r="I85" s="51">
        <v>3001010000</v>
      </c>
    </row>
    <row r="86" spans="1:9" x14ac:dyDescent="0.5">
      <c r="A86" s="51" t="s">
        <v>508</v>
      </c>
      <c r="B86" s="51">
        <v>0</v>
      </c>
      <c r="C86" s="51">
        <v>0</v>
      </c>
      <c r="D86" s="51">
        <v>0</v>
      </c>
      <c r="E86" s="51">
        <v>0</v>
      </c>
      <c r="F86" s="51">
        <v>25522</v>
      </c>
      <c r="G86" s="51">
        <v>15034263285</v>
      </c>
      <c r="H86" s="51">
        <v>15034263285</v>
      </c>
      <c r="I86" s="51">
        <v>0</v>
      </c>
    </row>
    <row r="87" spans="1:9" x14ac:dyDescent="0.5">
      <c r="A87" s="51" t="s">
        <v>183</v>
      </c>
      <c r="B87" s="51">
        <v>0</v>
      </c>
      <c r="C87" s="51">
        <v>0</v>
      </c>
      <c r="D87" s="51">
        <v>0</v>
      </c>
      <c r="E87" s="51">
        <v>0</v>
      </c>
      <c r="F87" s="51">
        <v>10000000</v>
      </c>
      <c r="G87" s="51">
        <v>174118752230</v>
      </c>
      <c r="H87" s="51">
        <v>170835302894</v>
      </c>
      <c r="I87" s="51">
        <v>3283449336</v>
      </c>
    </row>
    <row r="88" spans="1:9" x14ac:dyDescent="0.5">
      <c r="A88" s="51" t="s">
        <v>169</v>
      </c>
      <c r="B88" s="51">
        <v>159399155</v>
      </c>
      <c r="C88" s="51">
        <v>186185698482</v>
      </c>
      <c r="D88" s="51">
        <v>184242311889</v>
      </c>
      <c r="E88" s="51">
        <v>1943386593</v>
      </c>
      <c r="F88" s="51">
        <v>1144392117</v>
      </c>
      <c r="G88" s="51">
        <v>1603163425884</v>
      </c>
      <c r="H88" s="51">
        <v>1489743844404</v>
      </c>
      <c r="I88" s="51">
        <v>113419581480</v>
      </c>
    </row>
    <row r="89" spans="1:9" x14ac:dyDescent="0.5">
      <c r="A89" s="51" t="s">
        <v>151</v>
      </c>
      <c r="B89" s="51">
        <v>1378401909</v>
      </c>
      <c r="C89" s="51">
        <v>777235999626</v>
      </c>
      <c r="D89" s="51">
        <v>616879511199</v>
      </c>
      <c r="E89" s="51">
        <v>160356488427</v>
      </c>
      <c r="F89" s="51">
        <v>10653110516</v>
      </c>
      <c r="G89" s="51">
        <v>5776347434190</v>
      </c>
      <c r="H89" s="51">
        <v>4437821861402</v>
      </c>
      <c r="I89" s="51">
        <v>1338525572788</v>
      </c>
    </row>
    <row r="90" spans="1:9" x14ac:dyDescent="0.5">
      <c r="A90" s="51" t="s">
        <v>278</v>
      </c>
      <c r="B90" s="51">
        <v>0</v>
      </c>
      <c r="C90" s="51">
        <v>0</v>
      </c>
      <c r="D90" s="51">
        <v>0</v>
      </c>
      <c r="E90" s="51">
        <v>0</v>
      </c>
      <c r="F90" s="51">
        <v>170000</v>
      </c>
      <c r="G90" s="51">
        <v>161278488264</v>
      </c>
      <c r="H90" s="51">
        <v>164582413889</v>
      </c>
      <c r="I90" s="51">
        <v>-3303925625</v>
      </c>
    </row>
    <row r="91" spans="1:9" x14ac:dyDescent="0.5">
      <c r="A91" s="51" t="s">
        <v>192</v>
      </c>
      <c r="B91" s="51">
        <v>0</v>
      </c>
      <c r="C91" s="51">
        <v>0</v>
      </c>
      <c r="D91" s="51">
        <v>0</v>
      </c>
      <c r="E91" s="51">
        <v>0</v>
      </c>
      <c r="F91" s="51">
        <v>242081449</v>
      </c>
      <c r="G91" s="51">
        <v>2128744618245</v>
      </c>
      <c r="H91" s="51">
        <v>1573887415756</v>
      </c>
      <c r="I91" s="51">
        <v>554857202489</v>
      </c>
    </row>
    <row r="92" spans="1:9" x14ac:dyDescent="0.5">
      <c r="A92" s="51" t="s">
        <v>414</v>
      </c>
      <c r="B92" s="51">
        <v>0</v>
      </c>
      <c r="C92" s="51">
        <v>0</v>
      </c>
      <c r="D92" s="51">
        <v>0</v>
      </c>
      <c r="E92" s="51">
        <v>0</v>
      </c>
      <c r="F92" s="51">
        <v>4893289</v>
      </c>
      <c r="G92" s="51">
        <v>7942504406</v>
      </c>
      <c r="H92" s="51">
        <v>6620795905</v>
      </c>
      <c r="I92" s="51">
        <v>1321708501</v>
      </c>
    </row>
    <row r="93" spans="1:9" x14ac:dyDescent="0.5">
      <c r="A93" s="51" t="s">
        <v>195</v>
      </c>
      <c r="B93" s="51">
        <v>0</v>
      </c>
      <c r="C93" s="51">
        <v>0</v>
      </c>
      <c r="D93" s="51">
        <v>0</v>
      </c>
      <c r="E93" s="51">
        <v>0</v>
      </c>
      <c r="F93" s="51">
        <v>25225537</v>
      </c>
      <c r="G93" s="51">
        <v>160312485167</v>
      </c>
      <c r="H93" s="51">
        <v>131707361893</v>
      </c>
      <c r="I93" s="51">
        <v>28605123274</v>
      </c>
    </row>
    <row r="94" spans="1:9" x14ac:dyDescent="0.5">
      <c r="A94" s="51" t="s">
        <v>162</v>
      </c>
      <c r="B94" s="51">
        <v>0</v>
      </c>
      <c r="C94" s="51">
        <v>0</v>
      </c>
      <c r="D94" s="51">
        <v>0</v>
      </c>
      <c r="E94" s="51">
        <v>0</v>
      </c>
      <c r="F94" s="51">
        <v>169400000</v>
      </c>
      <c r="G94" s="51">
        <v>2680620296079</v>
      </c>
      <c r="H94" s="51">
        <v>2507881241576</v>
      </c>
      <c r="I94" s="51">
        <v>172739054503</v>
      </c>
    </row>
    <row r="95" spans="1:9" x14ac:dyDescent="0.5">
      <c r="A95" s="51" t="s">
        <v>186</v>
      </c>
      <c r="B95" s="51">
        <v>0</v>
      </c>
      <c r="C95" s="51">
        <v>0</v>
      </c>
      <c r="D95" s="51">
        <v>0</v>
      </c>
      <c r="E95" s="51">
        <v>0</v>
      </c>
      <c r="F95" s="51">
        <v>9898722</v>
      </c>
      <c r="G95" s="51">
        <v>181283760113</v>
      </c>
      <c r="H95" s="51">
        <v>146548600317</v>
      </c>
      <c r="I95" s="51">
        <v>34735159796</v>
      </c>
    </row>
    <row r="96" spans="1:9" x14ac:dyDescent="0.5">
      <c r="A96" s="51" t="s">
        <v>189</v>
      </c>
      <c r="B96" s="51">
        <v>0</v>
      </c>
      <c r="C96" s="51">
        <v>0</v>
      </c>
      <c r="D96" s="51">
        <v>0</v>
      </c>
      <c r="E96" s="51">
        <v>0</v>
      </c>
      <c r="F96" s="51">
        <v>9400000</v>
      </c>
      <c r="G96" s="51">
        <v>200775736653</v>
      </c>
      <c r="H96" s="51">
        <v>200642923758</v>
      </c>
      <c r="I96" s="51">
        <v>132812895</v>
      </c>
    </row>
    <row r="97" spans="1:9" x14ac:dyDescent="0.5">
      <c r="A97" s="51" t="s">
        <v>166</v>
      </c>
      <c r="B97" s="51">
        <v>8100000</v>
      </c>
      <c r="C97" s="51">
        <v>136380091297</v>
      </c>
      <c r="D97" s="51">
        <v>134230195680</v>
      </c>
      <c r="E97" s="51">
        <v>2149895617</v>
      </c>
      <c r="F97" s="51">
        <v>58100000</v>
      </c>
      <c r="G97" s="51">
        <v>854144285283</v>
      </c>
      <c r="H97" s="51">
        <v>833232531368</v>
      </c>
      <c r="I97" s="51">
        <v>20911753915</v>
      </c>
    </row>
    <row r="98" spans="1:9" x14ac:dyDescent="0.5">
      <c r="A98" s="51" t="s">
        <v>279</v>
      </c>
      <c r="B98" s="51">
        <v>0</v>
      </c>
      <c r="C98" s="51">
        <v>0</v>
      </c>
      <c r="D98" s="51">
        <v>0</v>
      </c>
      <c r="E98" s="51">
        <v>0</v>
      </c>
      <c r="F98" s="51">
        <v>10000</v>
      </c>
      <c r="G98" s="51">
        <v>9116985390</v>
      </c>
      <c r="H98" s="51">
        <v>9534261716</v>
      </c>
      <c r="I98" s="51">
        <v>-417276326</v>
      </c>
    </row>
    <row r="99" spans="1:9" x14ac:dyDescent="0.5">
      <c r="A99" s="51" t="s">
        <v>193</v>
      </c>
      <c r="B99" s="51">
        <v>0</v>
      </c>
      <c r="C99" s="51">
        <v>0</v>
      </c>
      <c r="D99" s="51">
        <v>0</v>
      </c>
      <c r="E99" s="51">
        <v>0</v>
      </c>
      <c r="F99" s="51">
        <v>680040543</v>
      </c>
      <c r="G99" s="51">
        <v>1088959357296</v>
      </c>
      <c r="H99" s="51">
        <v>1029012831374</v>
      </c>
      <c r="I99" s="51">
        <v>59946525922</v>
      </c>
    </row>
    <row r="100" spans="1:9" x14ac:dyDescent="0.5">
      <c r="A100" s="51" t="s">
        <v>133</v>
      </c>
      <c r="B100" s="51">
        <v>14</v>
      </c>
      <c r="C100" s="51">
        <v>14</v>
      </c>
      <c r="D100" s="51">
        <v>26658</v>
      </c>
      <c r="E100" s="51">
        <v>-26644</v>
      </c>
      <c r="F100" s="51">
        <v>1660828</v>
      </c>
      <c r="G100" s="51">
        <v>4762913634</v>
      </c>
      <c r="H100" s="51">
        <v>3620718554</v>
      </c>
      <c r="I100" s="51">
        <v>1142195080</v>
      </c>
    </row>
    <row r="101" spans="1:9" x14ac:dyDescent="0.5">
      <c r="A101" s="51" t="s">
        <v>292</v>
      </c>
      <c r="B101" s="51">
        <v>5000</v>
      </c>
      <c r="C101" s="51">
        <v>4099975362</v>
      </c>
      <c r="D101" s="51">
        <v>4120012362</v>
      </c>
      <c r="E101" s="51">
        <v>-20037000</v>
      </c>
      <c r="F101" s="51">
        <v>15000</v>
      </c>
      <c r="G101" s="51">
        <v>12282039062</v>
      </c>
      <c r="H101" s="51">
        <v>12229955812</v>
      </c>
      <c r="I101" s="51">
        <v>52083250</v>
      </c>
    </row>
    <row r="102" spans="1:9" x14ac:dyDescent="0.5">
      <c r="A102" s="51" t="s">
        <v>172</v>
      </c>
      <c r="B102" s="51">
        <v>42413658</v>
      </c>
      <c r="C102" s="51">
        <v>874528088355</v>
      </c>
      <c r="D102" s="51">
        <v>851951627466</v>
      </c>
      <c r="E102" s="51">
        <v>22576460889</v>
      </c>
      <c r="F102" s="51">
        <v>114832665</v>
      </c>
      <c r="G102" s="51">
        <v>2333312543000</v>
      </c>
      <c r="H102" s="51">
        <v>2293016325614</v>
      </c>
      <c r="I102" s="51">
        <v>40296217386</v>
      </c>
    </row>
    <row r="103" spans="1:9" x14ac:dyDescent="0.5">
      <c r="A103" s="51" t="s">
        <v>298</v>
      </c>
      <c r="B103" s="51">
        <v>5000</v>
      </c>
      <c r="C103" s="51">
        <v>4546701250</v>
      </c>
      <c r="D103" s="51">
        <v>4376374212</v>
      </c>
      <c r="E103" s="51">
        <v>170327038</v>
      </c>
      <c r="F103" s="51">
        <v>5000</v>
      </c>
      <c r="G103" s="51">
        <v>4546701250</v>
      </c>
      <c r="H103" s="51">
        <v>4376374212</v>
      </c>
      <c r="I103" s="51">
        <v>170327038</v>
      </c>
    </row>
    <row r="104" spans="1:9" x14ac:dyDescent="0.5">
      <c r="A104" s="51" t="s">
        <v>307</v>
      </c>
      <c r="B104" s="51">
        <v>0</v>
      </c>
      <c r="C104" s="51">
        <v>0</v>
      </c>
      <c r="D104" s="51">
        <v>0</v>
      </c>
      <c r="E104" s="51">
        <v>0</v>
      </c>
      <c r="F104" s="51">
        <v>100</v>
      </c>
      <c r="G104" s="51">
        <v>372713000</v>
      </c>
      <c r="H104" s="51">
        <v>279162628</v>
      </c>
      <c r="I104" s="51">
        <v>93550372</v>
      </c>
    </row>
    <row r="105" spans="1:9" x14ac:dyDescent="0.5">
      <c r="A105" s="51" t="s">
        <v>509</v>
      </c>
      <c r="B105" s="51">
        <v>0</v>
      </c>
      <c r="C105" s="51">
        <v>0</v>
      </c>
      <c r="D105" s="51">
        <v>0</v>
      </c>
      <c r="E105" s="51">
        <v>0</v>
      </c>
      <c r="F105" s="51">
        <v>3846</v>
      </c>
      <c r="G105" s="51">
        <v>503505068</v>
      </c>
      <c r="H105" s="51">
        <v>-67422459713</v>
      </c>
      <c r="I105" s="51">
        <v>67925964781</v>
      </c>
    </row>
    <row r="106" spans="1:9" x14ac:dyDescent="0.5">
      <c r="A106" s="51" t="s">
        <v>510</v>
      </c>
      <c r="B106" s="51">
        <v>0</v>
      </c>
      <c r="C106" s="51">
        <v>0</v>
      </c>
      <c r="D106" s="51">
        <v>0</v>
      </c>
      <c r="E106" s="51">
        <v>0</v>
      </c>
      <c r="F106" s="51">
        <v>110</v>
      </c>
      <c r="G106" s="51">
        <v>18457824</v>
      </c>
      <c r="H106" s="51">
        <v>-22176</v>
      </c>
      <c r="I106" s="51">
        <v>18480000</v>
      </c>
    </row>
    <row r="107" spans="1:9" x14ac:dyDescent="0.5">
      <c r="A107" s="51" t="s">
        <v>511</v>
      </c>
      <c r="B107" s="51">
        <v>0</v>
      </c>
      <c r="C107" s="51">
        <v>0</v>
      </c>
      <c r="D107" s="51">
        <v>0</v>
      </c>
      <c r="E107" s="51">
        <v>0</v>
      </c>
      <c r="F107" s="51">
        <v>10001</v>
      </c>
      <c r="G107" s="51">
        <v>156838434</v>
      </c>
      <c r="H107" s="51">
        <v>149916076</v>
      </c>
      <c r="I107" s="51">
        <v>6922358</v>
      </c>
    </row>
    <row r="108" spans="1:9" x14ac:dyDescent="0.5">
      <c r="A108" s="51" t="s">
        <v>512</v>
      </c>
      <c r="B108" s="51">
        <v>0</v>
      </c>
      <c r="C108" s="51">
        <v>0</v>
      </c>
      <c r="D108" s="51">
        <v>0</v>
      </c>
      <c r="E108" s="51">
        <v>0</v>
      </c>
      <c r="F108" s="51">
        <v>2745</v>
      </c>
      <c r="G108" s="51">
        <v>692844273</v>
      </c>
      <c r="H108" s="51">
        <v>692844273</v>
      </c>
      <c r="I108" s="51">
        <v>0</v>
      </c>
    </row>
    <row r="109" spans="1:9" x14ac:dyDescent="0.5">
      <c r="A109" s="51" t="s">
        <v>513</v>
      </c>
      <c r="B109" s="51">
        <v>2561</v>
      </c>
      <c r="C109" s="51">
        <v>895414212</v>
      </c>
      <c r="D109" s="51">
        <v>895414212</v>
      </c>
      <c r="E109" s="51">
        <v>0</v>
      </c>
      <c r="F109" s="51">
        <v>19070</v>
      </c>
      <c r="G109" s="51">
        <v>8330443258</v>
      </c>
      <c r="H109" s="51">
        <v>8330443258</v>
      </c>
      <c r="I109" s="51">
        <v>0</v>
      </c>
    </row>
    <row r="110" spans="1:9" x14ac:dyDescent="0.5">
      <c r="A110" s="51" t="s">
        <v>514</v>
      </c>
      <c r="B110" s="51">
        <v>343</v>
      </c>
      <c r="C110" s="51">
        <v>570225291</v>
      </c>
      <c r="D110" s="51">
        <v>570225291</v>
      </c>
      <c r="E110" s="51">
        <v>0</v>
      </c>
      <c r="F110" s="51">
        <v>443</v>
      </c>
      <c r="G110" s="51">
        <v>771294818</v>
      </c>
      <c r="H110" s="51">
        <v>771294818</v>
      </c>
      <c r="I110" s="51">
        <v>0</v>
      </c>
    </row>
    <row r="111" spans="1:9" x14ac:dyDescent="0.5">
      <c r="A111" s="51" t="s">
        <v>515</v>
      </c>
      <c r="B111" s="51">
        <v>102</v>
      </c>
      <c r="C111" s="51">
        <v>179021775</v>
      </c>
      <c r="D111" s="51">
        <v>179021775</v>
      </c>
      <c r="E111" s="51">
        <v>0</v>
      </c>
      <c r="F111" s="51">
        <v>202</v>
      </c>
      <c r="G111" s="51">
        <v>393244399</v>
      </c>
      <c r="H111" s="51">
        <v>393244399</v>
      </c>
      <c r="I111" s="51">
        <v>0</v>
      </c>
    </row>
    <row r="112" spans="1:9" x14ac:dyDescent="0.5">
      <c r="A112" s="51" t="s">
        <v>146</v>
      </c>
      <c r="B112" s="51">
        <v>0</v>
      </c>
      <c r="C112" s="51">
        <v>0</v>
      </c>
      <c r="D112" s="51">
        <v>0</v>
      </c>
      <c r="E112" s="51">
        <v>0</v>
      </c>
      <c r="F112" s="51">
        <v>243774886</v>
      </c>
      <c r="G112" s="51">
        <v>290496582234</v>
      </c>
      <c r="H112" s="51">
        <v>221147359997</v>
      </c>
      <c r="I112" s="51">
        <v>69349222237</v>
      </c>
    </row>
    <row r="113" spans="1:9" x14ac:dyDescent="0.5">
      <c r="A113" s="51" t="s">
        <v>415</v>
      </c>
      <c r="B113" s="51">
        <v>0</v>
      </c>
      <c r="C113" s="51">
        <v>0</v>
      </c>
      <c r="D113" s="51">
        <v>0</v>
      </c>
      <c r="E113" s="51">
        <v>0</v>
      </c>
      <c r="F113" s="51">
        <v>94311196</v>
      </c>
      <c r="G113" s="51">
        <v>305900392744</v>
      </c>
      <c r="H113" s="51">
        <v>181532050377</v>
      </c>
      <c r="I113" s="51">
        <v>124368342367</v>
      </c>
    </row>
    <row r="114" spans="1:9" x14ac:dyDescent="0.5">
      <c r="A114" s="51" t="s">
        <v>281</v>
      </c>
      <c r="B114" s="51">
        <v>5000</v>
      </c>
      <c r="C114" s="51">
        <v>4166976750</v>
      </c>
      <c r="D114" s="51">
        <v>4124967375</v>
      </c>
      <c r="E114" s="51">
        <v>42009375</v>
      </c>
      <c r="F114" s="51">
        <v>10000</v>
      </c>
      <c r="G114" s="51">
        <v>8264004250</v>
      </c>
      <c r="H114" s="51">
        <v>8209956500</v>
      </c>
      <c r="I114" s="51">
        <v>54047750</v>
      </c>
    </row>
    <row r="115" spans="1:9" x14ac:dyDescent="0.5">
      <c r="A115" s="51" t="s">
        <v>191</v>
      </c>
      <c r="B115" s="51">
        <v>0</v>
      </c>
      <c r="C115" s="51">
        <v>0</v>
      </c>
      <c r="D115" s="51">
        <v>0</v>
      </c>
      <c r="E115" s="51">
        <v>0</v>
      </c>
      <c r="F115" s="51">
        <v>80702332</v>
      </c>
      <c r="G115" s="51">
        <v>139831490930</v>
      </c>
      <c r="H115" s="51">
        <v>131859197907</v>
      </c>
      <c r="I115" s="51">
        <v>7972293023</v>
      </c>
    </row>
    <row r="116" spans="1:9" x14ac:dyDescent="0.5">
      <c r="A116" s="51" t="s">
        <v>188</v>
      </c>
      <c r="B116" s="51">
        <v>0</v>
      </c>
      <c r="C116" s="51">
        <v>0</v>
      </c>
      <c r="D116" s="51">
        <v>0</v>
      </c>
      <c r="E116" s="51">
        <v>0</v>
      </c>
      <c r="F116" s="51">
        <v>59810833</v>
      </c>
      <c r="G116" s="51">
        <v>261473523359</v>
      </c>
      <c r="H116" s="51">
        <v>197923352966</v>
      </c>
      <c r="I116" s="51">
        <v>63550170393</v>
      </c>
    </row>
    <row r="117" spans="1:9" x14ac:dyDescent="0.5">
      <c r="A117" s="51" t="s">
        <v>311</v>
      </c>
      <c r="B117" s="51">
        <v>0</v>
      </c>
      <c r="C117" s="51">
        <v>0</v>
      </c>
      <c r="D117" s="51">
        <v>0</v>
      </c>
      <c r="E117" s="51">
        <v>0</v>
      </c>
      <c r="F117" s="51">
        <v>10000</v>
      </c>
      <c r="G117" s="51">
        <v>10000000000</v>
      </c>
      <c r="H117" s="51">
        <v>9692967500</v>
      </c>
      <c r="I117" s="51">
        <v>307032500</v>
      </c>
    </row>
    <row r="118" spans="1:9" x14ac:dyDescent="0.5">
      <c r="A118" s="51" t="s">
        <v>516</v>
      </c>
      <c r="B118" s="51">
        <v>0</v>
      </c>
      <c r="C118" s="51">
        <v>0</v>
      </c>
      <c r="D118" s="51">
        <v>0</v>
      </c>
      <c r="E118" s="51">
        <v>0</v>
      </c>
      <c r="F118" s="51">
        <v>1932</v>
      </c>
      <c r="G118" s="51">
        <v>323542</v>
      </c>
      <c r="H118" s="51">
        <v>831259998</v>
      </c>
      <c r="I118" s="51">
        <v>-830936456</v>
      </c>
    </row>
    <row r="119" spans="1:9" x14ac:dyDescent="0.5">
      <c r="A119" s="51" t="s">
        <v>517</v>
      </c>
      <c r="B119" s="51">
        <v>0</v>
      </c>
      <c r="C119" s="51">
        <v>0</v>
      </c>
      <c r="D119" s="51">
        <v>-16087837311</v>
      </c>
      <c r="E119" s="51">
        <v>16087837311</v>
      </c>
      <c r="F119" s="51">
        <v>109268</v>
      </c>
      <c r="G119" s="51">
        <v>16350697417</v>
      </c>
      <c r="H119" s="51">
        <v>49177086</v>
      </c>
      <c r="I119" s="51">
        <v>16301520331</v>
      </c>
    </row>
    <row r="120" spans="1:9" x14ac:dyDescent="0.5">
      <c r="A120" s="51" t="s">
        <v>518</v>
      </c>
      <c r="B120" s="51">
        <v>0</v>
      </c>
      <c r="C120" s="51">
        <v>0</v>
      </c>
      <c r="D120" s="51">
        <v>0</v>
      </c>
      <c r="E120" s="51">
        <v>0</v>
      </c>
      <c r="F120" s="51">
        <v>41511</v>
      </c>
      <c r="G120" s="51">
        <v>5188336516</v>
      </c>
      <c r="H120" s="51">
        <v>-6233484</v>
      </c>
      <c r="I120" s="51">
        <v>5194570000</v>
      </c>
    </row>
    <row r="121" spans="1:9" x14ac:dyDescent="0.5">
      <c r="A121" s="51" t="s">
        <v>519</v>
      </c>
      <c r="B121" s="51">
        <v>0</v>
      </c>
      <c r="C121" s="51">
        <v>0</v>
      </c>
      <c r="D121" s="51">
        <v>-939820000</v>
      </c>
      <c r="E121" s="51">
        <v>939820000</v>
      </c>
      <c r="F121" s="51">
        <v>26357</v>
      </c>
      <c r="G121" s="51">
        <v>938692216</v>
      </c>
      <c r="H121" s="51">
        <v>-1127784</v>
      </c>
      <c r="I121" s="51">
        <v>939820000</v>
      </c>
    </row>
    <row r="122" spans="1:9" x14ac:dyDescent="0.5">
      <c r="A122" s="51" t="s">
        <v>520</v>
      </c>
      <c r="B122" s="51">
        <v>0</v>
      </c>
      <c r="C122" s="51">
        <v>0</v>
      </c>
      <c r="D122" s="51">
        <v>-3609550000</v>
      </c>
      <c r="E122" s="51">
        <v>3609550000</v>
      </c>
      <c r="F122" s="51">
        <v>20044</v>
      </c>
      <c r="G122" s="51">
        <v>3605218540</v>
      </c>
      <c r="H122" s="51">
        <v>-4331460</v>
      </c>
      <c r="I122" s="51">
        <v>3609550000</v>
      </c>
    </row>
    <row r="123" spans="1:9" x14ac:dyDescent="0.5">
      <c r="A123" s="51" t="s">
        <v>521</v>
      </c>
      <c r="B123" s="51">
        <v>0</v>
      </c>
      <c r="C123" s="51">
        <v>0</v>
      </c>
      <c r="D123" s="51">
        <v>0</v>
      </c>
      <c r="E123" s="51">
        <v>0</v>
      </c>
      <c r="F123" s="51">
        <v>23991</v>
      </c>
      <c r="G123" s="51">
        <v>3259197940</v>
      </c>
      <c r="H123" s="51">
        <v>3010650825</v>
      </c>
      <c r="I123" s="51">
        <v>248547115</v>
      </c>
    </row>
    <row r="124" spans="1:9" x14ac:dyDescent="0.5">
      <c r="A124" s="51" t="s">
        <v>522</v>
      </c>
      <c r="B124" s="51">
        <v>116</v>
      </c>
      <c r="C124" s="51">
        <v>150846889</v>
      </c>
      <c r="D124" s="51">
        <v>150846889</v>
      </c>
      <c r="E124" s="51">
        <v>0</v>
      </c>
      <c r="F124" s="51">
        <v>116</v>
      </c>
      <c r="G124" s="51">
        <v>150846889</v>
      </c>
      <c r="H124" s="51">
        <v>150846889</v>
      </c>
      <c r="I124" s="51">
        <v>0</v>
      </c>
    </row>
    <row r="125" spans="1:9" x14ac:dyDescent="0.5">
      <c r="A125" s="51" t="s">
        <v>135</v>
      </c>
      <c r="B125" s="51">
        <v>4013785</v>
      </c>
      <c r="C125" s="51">
        <v>1641192639023</v>
      </c>
      <c r="D125" s="51">
        <v>933459280007</v>
      </c>
      <c r="E125" s="51">
        <v>707733359016</v>
      </c>
      <c r="F125" s="51">
        <v>39192777</v>
      </c>
      <c r="G125" s="51">
        <v>11112401923170</v>
      </c>
      <c r="H125" s="51">
        <v>8047870790933</v>
      </c>
      <c r="I125" s="51">
        <v>3064531132237</v>
      </c>
    </row>
    <row r="126" spans="1:9" x14ac:dyDescent="0.5">
      <c r="A126" s="51" t="s">
        <v>137</v>
      </c>
      <c r="B126" s="51">
        <v>0</v>
      </c>
      <c r="C126" s="51">
        <v>0</v>
      </c>
      <c r="D126" s="51">
        <v>0</v>
      </c>
      <c r="E126" s="51">
        <v>0</v>
      </c>
      <c r="F126" s="51">
        <v>8500000</v>
      </c>
      <c r="G126" s="51">
        <v>286680105631</v>
      </c>
      <c r="H126" s="51">
        <v>270068679813</v>
      </c>
      <c r="I126" s="51">
        <v>16611425818</v>
      </c>
    </row>
    <row r="127" spans="1:9" x14ac:dyDescent="0.5">
      <c r="A127" s="51" t="s">
        <v>149</v>
      </c>
      <c r="B127" s="51">
        <v>2000000</v>
      </c>
      <c r="C127" s="51">
        <v>235329190355</v>
      </c>
      <c r="D127" s="51">
        <v>214752383105</v>
      </c>
      <c r="E127" s="51">
        <v>20576807250</v>
      </c>
      <c r="F127" s="51">
        <v>18370000</v>
      </c>
      <c r="G127" s="51">
        <v>1957540315603</v>
      </c>
      <c r="H127" s="51">
        <v>1761583629139</v>
      </c>
      <c r="I127" s="51">
        <v>195956686464</v>
      </c>
    </row>
    <row r="128" spans="1:9" x14ac:dyDescent="0.5">
      <c r="A128" s="51" t="s">
        <v>156</v>
      </c>
      <c r="B128" s="51">
        <v>159700000</v>
      </c>
      <c r="C128" s="51">
        <v>4407632304749</v>
      </c>
      <c r="D128" s="51">
        <v>3527640443225</v>
      </c>
      <c r="E128" s="51">
        <v>879991861524</v>
      </c>
      <c r="F128" s="51">
        <v>181546922</v>
      </c>
      <c r="G128" s="51">
        <v>4980244469228</v>
      </c>
      <c r="H128" s="51">
        <v>3993469632732</v>
      </c>
      <c r="I128" s="51">
        <v>986774836496</v>
      </c>
    </row>
    <row r="129" spans="1:9" x14ac:dyDescent="0.5">
      <c r="A129" s="51" t="s">
        <v>302</v>
      </c>
      <c r="B129" s="51">
        <v>5000</v>
      </c>
      <c r="C129" s="51">
        <v>4171973125</v>
      </c>
      <c r="D129" s="51">
        <v>4149831765</v>
      </c>
      <c r="E129" s="51">
        <v>22141360</v>
      </c>
      <c r="F129" s="51">
        <v>10000</v>
      </c>
      <c r="G129" s="51">
        <v>8269000625</v>
      </c>
      <c r="H129" s="51">
        <v>8264842640</v>
      </c>
      <c r="I129" s="51">
        <v>4157985</v>
      </c>
    </row>
    <row r="130" spans="1:9" x14ac:dyDescent="0.5">
      <c r="A130" s="51" t="s">
        <v>284</v>
      </c>
      <c r="B130" s="51">
        <v>0</v>
      </c>
      <c r="C130" s="51">
        <v>0</v>
      </c>
      <c r="D130" s="51">
        <v>0</v>
      </c>
      <c r="E130" s="51">
        <v>0</v>
      </c>
      <c r="F130" s="51">
        <v>10000</v>
      </c>
      <c r="G130" s="51">
        <v>10000000000</v>
      </c>
      <c r="H130" s="51">
        <v>9672007125</v>
      </c>
      <c r="I130" s="51">
        <v>327992875</v>
      </c>
    </row>
    <row r="131" spans="1:9" x14ac:dyDescent="0.5">
      <c r="A131" s="51" t="s">
        <v>199</v>
      </c>
      <c r="B131" s="51">
        <v>212814</v>
      </c>
      <c r="C131" s="51">
        <v>5150171529364</v>
      </c>
      <c r="D131" s="51">
        <v>2938347696276</v>
      </c>
      <c r="E131" s="51">
        <v>2211823833088</v>
      </c>
      <c r="F131" s="51">
        <v>419431</v>
      </c>
      <c r="G131" s="51">
        <v>9453849353834</v>
      </c>
      <c r="H131" s="51">
        <v>5352304620411</v>
      </c>
      <c r="I131" s="51">
        <v>4101544733423</v>
      </c>
    </row>
    <row r="132" spans="1:9" x14ac:dyDescent="0.5">
      <c r="A132" s="51" t="s">
        <v>523</v>
      </c>
      <c r="B132" s="51">
        <v>0</v>
      </c>
      <c r="C132" s="51">
        <v>0</v>
      </c>
      <c r="D132" s="51">
        <v>0</v>
      </c>
      <c r="E132" s="51">
        <v>0</v>
      </c>
      <c r="F132" s="51">
        <v>10000</v>
      </c>
      <c r="G132" s="51">
        <v>9988</v>
      </c>
      <c r="H132" s="51">
        <v>2601569988</v>
      </c>
      <c r="I132" s="51">
        <v>-2601560000</v>
      </c>
    </row>
    <row r="133" spans="1:9" x14ac:dyDescent="0.5">
      <c r="A133" s="51" t="s">
        <v>524</v>
      </c>
      <c r="B133" s="51">
        <v>0</v>
      </c>
      <c r="C133" s="51">
        <v>0</v>
      </c>
      <c r="D133" s="51">
        <v>0</v>
      </c>
      <c r="E133" s="51">
        <v>0</v>
      </c>
      <c r="F133" s="51">
        <v>10008</v>
      </c>
      <c r="G133" s="51">
        <v>4348195896</v>
      </c>
      <c r="H133" s="51">
        <v>-15257197426</v>
      </c>
      <c r="I133" s="51">
        <v>19605393322</v>
      </c>
    </row>
    <row r="134" spans="1:9" x14ac:dyDescent="0.5">
      <c r="A134" s="51" t="s">
        <v>525</v>
      </c>
      <c r="B134" s="51">
        <v>0</v>
      </c>
      <c r="C134" s="51">
        <v>0</v>
      </c>
      <c r="D134" s="51">
        <v>0</v>
      </c>
      <c r="E134" s="51">
        <v>0</v>
      </c>
      <c r="F134" s="51">
        <v>19989</v>
      </c>
      <c r="G134" s="51">
        <v>2196261320</v>
      </c>
      <c r="H134" s="51">
        <v>2027632752</v>
      </c>
      <c r="I134" s="51">
        <v>168628568</v>
      </c>
    </row>
    <row r="135" spans="1:9" x14ac:dyDescent="0.5">
      <c r="A135" s="51" t="s">
        <v>526</v>
      </c>
      <c r="B135" s="51">
        <v>0</v>
      </c>
      <c r="C135" s="51">
        <v>0</v>
      </c>
      <c r="D135" s="51">
        <v>0</v>
      </c>
      <c r="E135" s="51">
        <v>0</v>
      </c>
      <c r="F135" s="51">
        <v>25002</v>
      </c>
      <c r="G135" s="51">
        <v>7691259400</v>
      </c>
      <c r="H135" s="51">
        <v>7691259400</v>
      </c>
      <c r="I135" s="51">
        <v>0</v>
      </c>
    </row>
    <row r="136" spans="1:9" x14ac:dyDescent="0.5">
      <c r="A136" s="51" t="s">
        <v>527</v>
      </c>
      <c r="B136" s="51">
        <v>0</v>
      </c>
      <c r="C136" s="51">
        <v>0</v>
      </c>
      <c r="D136" s="51">
        <v>-1173987558</v>
      </c>
      <c r="E136" s="51">
        <v>1173987558</v>
      </c>
      <c r="F136" s="51">
        <v>3144</v>
      </c>
      <c r="G136" s="51">
        <v>1172578687</v>
      </c>
      <c r="H136" s="51">
        <v>-1408871</v>
      </c>
      <c r="I136" s="51">
        <v>1173987558</v>
      </c>
    </row>
    <row r="137" spans="1:9" x14ac:dyDescent="0.5">
      <c r="A137" s="51" t="s">
        <v>528</v>
      </c>
      <c r="B137" s="51">
        <v>1</v>
      </c>
      <c r="C137" s="51">
        <v>144826</v>
      </c>
      <c r="D137" s="51">
        <v>144826</v>
      </c>
      <c r="E137" s="51">
        <v>0</v>
      </c>
      <c r="F137" s="51">
        <v>1</v>
      </c>
      <c r="G137" s="51">
        <v>144826</v>
      </c>
      <c r="H137" s="51">
        <v>144826</v>
      </c>
      <c r="I137" s="51">
        <v>0</v>
      </c>
    </row>
    <row r="138" spans="1:9" x14ac:dyDescent="0.5">
      <c r="A138" s="51" t="s">
        <v>240</v>
      </c>
      <c r="B138" s="51">
        <v>0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-549518281</v>
      </c>
      <c r="I138" s="51">
        <v>549518281</v>
      </c>
    </row>
    <row r="139" spans="1:9" x14ac:dyDescent="0.5">
      <c r="A139" s="51" t="s">
        <v>231</v>
      </c>
      <c r="B139" s="51">
        <v>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-7578272605</v>
      </c>
      <c r="I139" s="51">
        <v>7578272605</v>
      </c>
    </row>
    <row r="140" spans="1:9" x14ac:dyDescent="0.5">
      <c r="A140" s="51" t="s">
        <v>237</v>
      </c>
      <c r="B140" s="51">
        <v>0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-1499527013</v>
      </c>
      <c r="I140" s="51">
        <v>1499527013</v>
      </c>
    </row>
    <row r="141" spans="1:9" x14ac:dyDescent="0.5">
      <c r="A141" s="51" t="s">
        <v>234</v>
      </c>
      <c r="B141" s="51">
        <v>0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-23532008318</v>
      </c>
      <c r="I141" s="51">
        <v>23532008318</v>
      </c>
    </row>
    <row r="142" spans="1:9" x14ac:dyDescent="0.5">
      <c r="A142" s="51" t="s">
        <v>232</v>
      </c>
      <c r="B142" s="51">
        <v>0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-3151707840</v>
      </c>
      <c r="I142" s="51">
        <v>3151707840</v>
      </c>
    </row>
    <row r="143" spans="1:9" x14ac:dyDescent="0.5">
      <c r="A143" s="51" t="s">
        <v>244</v>
      </c>
      <c r="B143" s="51">
        <v>0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-509514108</v>
      </c>
      <c r="I143" s="51">
        <v>509514108</v>
      </c>
    </row>
    <row r="144" spans="1:9" x14ac:dyDescent="0.5">
      <c r="A144" s="51" t="s">
        <v>242</v>
      </c>
      <c r="B144" s="51">
        <v>0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-1862531810</v>
      </c>
      <c r="I144" s="51">
        <v>1862531810</v>
      </c>
    </row>
    <row r="145" spans="1:9" x14ac:dyDescent="0.5">
      <c r="A145" s="51" t="s">
        <v>235</v>
      </c>
      <c r="B145" s="51">
        <v>0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-13856510304</v>
      </c>
      <c r="I145" s="51">
        <v>13856510304</v>
      </c>
    </row>
    <row r="146" spans="1:9" x14ac:dyDescent="0.5">
      <c r="A146" s="51" t="s">
        <v>238</v>
      </c>
      <c r="B146" s="51">
        <v>0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-593643600</v>
      </c>
      <c r="I146" s="51">
        <v>593643600</v>
      </c>
    </row>
    <row r="147" spans="1:9" ht="17.399999999999999" thickBot="1" x14ac:dyDescent="0.55000000000000004">
      <c r="A147" s="69" t="s">
        <v>2</v>
      </c>
      <c r="B147" s="55">
        <f t="shared" ref="B147:I147" si="0">SUM(B7:B146)</f>
        <v>3387114503</v>
      </c>
      <c r="C147" s="55">
        <f t="shared" si="0"/>
        <v>25731374114493</v>
      </c>
      <c r="D147" s="55">
        <f t="shared" si="0"/>
        <v>21050317424363</v>
      </c>
      <c r="E147" s="55">
        <f t="shared" si="0"/>
        <v>4681056690130</v>
      </c>
      <c r="F147" s="55">
        <f t="shared" si="0"/>
        <v>31687342611</v>
      </c>
      <c r="G147" s="55">
        <f t="shared" si="0"/>
        <v>253722950782480</v>
      </c>
      <c r="H147" s="55">
        <f t="shared" si="0"/>
        <v>227581528001577</v>
      </c>
      <c r="I147" s="55">
        <f t="shared" si="0"/>
        <v>26141422780903</v>
      </c>
    </row>
    <row r="148" spans="1:9" ht="17.399999999999999" thickTop="1" x14ac:dyDescent="0.5"/>
    <row r="150" spans="1:9" x14ac:dyDescent="0.5">
      <c r="I150" s="7" t="b">
        <f>I147='درآمد سرمایه گذاری مشتقه '!I85+'درآمد سرمایه گذاری در گواهی سپر'!F12+'درآمد سرمایه گذاری در اوراق بها'!J50+'درآمد سرمایه گذاری در صندوق'!I41+'درآمد سرمایه گذاری در سهام '!I50</f>
        <v>1</v>
      </c>
    </row>
  </sheetData>
  <mergeCells count="7">
    <mergeCell ref="A1:I1"/>
    <mergeCell ref="A2:I2"/>
    <mergeCell ref="A3:I3"/>
    <mergeCell ref="B5:E5"/>
    <mergeCell ref="F5:I5"/>
    <mergeCell ref="A4:E4"/>
    <mergeCell ref="F4:I4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44"/>
  <sheetViews>
    <sheetView rightToLeft="1" zoomScale="85" zoomScaleNormal="85" zoomScaleSheetLayoutView="100" workbookViewId="0">
      <pane ySplit="6" topLeftCell="A7" activePane="bottomLeft" state="frozen"/>
      <selection pane="bottomLeft" activeCell="I144" sqref="I144"/>
    </sheetView>
  </sheetViews>
  <sheetFormatPr defaultRowHeight="16.8" x14ac:dyDescent="0.5"/>
  <cols>
    <col min="1" max="1" width="32.5546875" style="7" customWidth="1"/>
    <col min="2" max="2" width="21.5546875" style="7" customWidth="1"/>
    <col min="3" max="3" width="20.6640625" style="7" customWidth="1"/>
    <col min="4" max="4" width="23" style="7" customWidth="1"/>
    <col min="5" max="5" width="18.6640625" style="7" customWidth="1"/>
    <col min="6" max="6" width="24.33203125" style="7" customWidth="1"/>
    <col min="7" max="7" width="21.5546875" style="7" customWidth="1"/>
    <col min="8" max="8" width="28.6640625" style="7" customWidth="1"/>
    <col min="9" max="9" width="25.6640625" style="7" customWidth="1"/>
    <col min="10" max="16384" width="8.88671875" style="7"/>
  </cols>
  <sheetData>
    <row r="1" spans="1:9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</row>
    <row r="2" spans="1:9" ht="20.399999999999999" x14ac:dyDescent="0.65">
      <c r="A2" s="85" t="s">
        <v>71</v>
      </c>
      <c r="B2" s="85"/>
      <c r="C2" s="85"/>
      <c r="D2" s="85"/>
      <c r="E2" s="85"/>
      <c r="F2" s="85"/>
      <c r="G2" s="85"/>
      <c r="H2" s="85"/>
      <c r="I2" s="85"/>
    </row>
    <row r="3" spans="1:9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</row>
    <row r="4" spans="1:9" ht="20.399999999999999" x14ac:dyDescent="0.5">
      <c r="A4" s="86" t="s">
        <v>55</v>
      </c>
      <c r="B4" s="86"/>
      <c r="C4" s="86"/>
      <c r="D4" s="86"/>
    </row>
    <row r="5" spans="1:9" ht="16.5" customHeight="1" thickBot="1" x14ac:dyDescent="0.55000000000000004">
      <c r="B5" s="122" t="s">
        <v>101</v>
      </c>
      <c r="C5" s="122"/>
      <c r="D5" s="122"/>
      <c r="E5" s="122"/>
      <c r="F5" s="109" t="s">
        <v>122</v>
      </c>
      <c r="G5" s="109"/>
      <c r="H5" s="109"/>
      <c r="I5" s="109"/>
    </row>
    <row r="6" spans="1:9" ht="53.25" customHeight="1" thickBot="1" x14ac:dyDescent="0.55000000000000004">
      <c r="A6" s="24" t="s">
        <v>44</v>
      </c>
      <c r="B6" s="14" t="s">
        <v>3</v>
      </c>
      <c r="C6" s="16" t="s">
        <v>25</v>
      </c>
      <c r="D6" s="14" t="s">
        <v>56</v>
      </c>
      <c r="E6" s="18" t="s">
        <v>57</v>
      </c>
      <c r="F6" s="14" t="s">
        <v>3</v>
      </c>
      <c r="G6" s="16" t="s">
        <v>25</v>
      </c>
      <c r="H6" s="14" t="s">
        <v>56</v>
      </c>
      <c r="I6" s="18" t="s">
        <v>57</v>
      </c>
    </row>
    <row r="7" spans="1:9" x14ac:dyDescent="0.5">
      <c r="A7" s="51" t="s">
        <v>149</v>
      </c>
      <c r="B7" s="51">
        <v>0</v>
      </c>
      <c r="C7" s="51">
        <v>0</v>
      </c>
      <c r="D7" s="51">
        <v>14648152575</v>
      </c>
      <c r="E7" s="51">
        <v>-14648152575</v>
      </c>
      <c r="F7" s="51">
        <v>0</v>
      </c>
      <c r="G7" s="51">
        <v>0</v>
      </c>
      <c r="H7" s="51">
        <v>0</v>
      </c>
      <c r="I7" s="51">
        <v>0</v>
      </c>
    </row>
    <row r="8" spans="1:9" x14ac:dyDescent="0.5">
      <c r="A8" s="51" t="s">
        <v>313</v>
      </c>
      <c r="B8" s="51">
        <v>5000</v>
      </c>
      <c r="C8" s="51">
        <v>4236926000</v>
      </c>
      <c r="D8" s="51">
        <v>4236926000</v>
      </c>
      <c r="E8" s="51">
        <v>0</v>
      </c>
      <c r="F8" s="51">
        <v>5000</v>
      </c>
      <c r="G8" s="51">
        <v>4236926000</v>
      </c>
      <c r="H8" s="51">
        <v>4273095750</v>
      </c>
      <c r="I8" s="51">
        <v>-36169750</v>
      </c>
    </row>
    <row r="9" spans="1:9" x14ac:dyDescent="0.5">
      <c r="A9" s="51" t="s">
        <v>287</v>
      </c>
      <c r="B9" s="51">
        <v>0</v>
      </c>
      <c r="C9" s="51">
        <v>0</v>
      </c>
      <c r="D9" s="51">
        <v>138261125</v>
      </c>
      <c r="E9" s="51">
        <v>-138261125</v>
      </c>
      <c r="F9" s="51">
        <v>0</v>
      </c>
      <c r="G9" s="51">
        <v>0</v>
      </c>
      <c r="H9" s="51">
        <v>0</v>
      </c>
      <c r="I9" s="51">
        <v>0</v>
      </c>
    </row>
    <row r="10" spans="1:9" x14ac:dyDescent="0.5">
      <c r="A10" s="51" t="s">
        <v>151</v>
      </c>
      <c r="B10" s="51">
        <v>12231847419</v>
      </c>
      <c r="C10" s="51">
        <v>6135720709911</v>
      </c>
      <c r="D10" s="51">
        <v>7198224421134</v>
      </c>
      <c r="E10" s="51">
        <v>-1062503711223</v>
      </c>
      <c r="F10" s="51">
        <v>12231847419</v>
      </c>
      <c r="G10" s="51">
        <v>6135720709911</v>
      </c>
      <c r="H10" s="51">
        <v>5599194052104</v>
      </c>
      <c r="I10" s="51">
        <v>536526657807</v>
      </c>
    </row>
    <row r="11" spans="1:9" x14ac:dyDescent="0.5">
      <c r="A11" s="51" t="s">
        <v>146</v>
      </c>
      <c r="B11" s="51">
        <v>786519511</v>
      </c>
      <c r="C11" s="51">
        <v>918742532965</v>
      </c>
      <c r="D11" s="51">
        <v>1112865206739</v>
      </c>
      <c r="E11" s="51">
        <v>-194122673774</v>
      </c>
      <c r="F11" s="51">
        <v>786519511</v>
      </c>
      <c r="G11" s="51">
        <v>918742532965</v>
      </c>
      <c r="H11" s="51">
        <v>726929261239</v>
      </c>
      <c r="I11" s="51">
        <v>191813271726</v>
      </c>
    </row>
    <row r="12" spans="1:9" x14ac:dyDescent="0.5">
      <c r="A12" s="51" t="s">
        <v>130</v>
      </c>
      <c r="B12" s="51">
        <v>18357138247</v>
      </c>
      <c r="C12" s="51">
        <v>31275133531395</v>
      </c>
      <c r="D12" s="51">
        <v>35547606289515</v>
      </c>
      <c r="E12" s="51">
        <v>-4272472758120</v>
      </c>
      <c r="F12" s="51">
        <v>18357138247</v>
      </c>
      <c r="G12" s="51">
        <v>31275133531395</v>
      </c>
      <c r="H12" s="51">
        <v>25043993577620</v>
      </c>
      <c r="I12" s="51">
        <v>6231139953775</v>
      </c>
    </row>
    <row r="13" spans="1:9" x14ac:dyDescent="0.5">
      <c r="A13" s="51" t="s">
        <v>141</v>
      </c>
      <c r="B13" s="51">
        <v>38895630</v>
      </c>
      <c r="C13" s="51">
        <v>212597399187</v>
      </c>
      <c r="D13" s="51">
        <v>202220158678</v>
      </c>
      <c r="E13" s="51">
        <v>10377240509</v>
      </c>
      <c r="F13" s="51">
        <v>38895630</v>
      </c>
      <c r="G13" s="51">
        <v>212597399187</v>
      </c>
      <c r="H13" s="51">
        <v>91257530766</v>
      </c>
      <c r="I13" s="51">
        <v>121339868421</v>
      </c>
    </row>
    <row r="14" spans="1:9" x14ac:dyDescent="0.5">
      <c r="A14" s="51" t="s">
        <v>414</v>
      </c>
      <c r="B14" s="51">
        <v>524473432</v>
      </c>
      <c r="C14" s="51">
        <v>1375696434503</v>
      </c>
      <c r="D14" s="51">
        <v>1219522134510</v>
      </c>
      <c r="E14" s="51">
        <v>156174299993</v>
      </c>
      <c r="F14" s="51">
        <v>524473432</v>
      </c>
      <c r="G14" s="51">
        <v>1375696434503</v>
      </c>
      <c r="H14" s="51">
        <v>713035811234</v>
      </c>
      <c r="I14" s="51">
        <v>662660623269</v>
      </c>
    </row>
    <row r="15" spans="1:9" x14ac:dyDescent="0.5">
      <c r="A15" s="51" t="s">
        <v>167</v>
      </c>
      <c r="B15" s="51">
        <v>6851858655</v>
      </c>
      <c r="C15" s="51">
        <v>8640473867937</v>
      </c>
      <c r="D15" s="51">
        <v>9857391518949</v>
      </c>
      <c r="E15" s="51">
        <v>-1216917651012</v>
      </c>
      <c r="F15" s="51">
        <v>6851858655</v>
      </c>
      <c r="G15" s="51">
        <v>8640473867937</v>
      </c>
      <c r="H15" s="51">
        <v>9435977900286</v>
      </c>
      <c r="I15" s="51">
        <v>-795504032349</v>
      </c>
    </row>
    <row r="16" spans="1:9" x14ac:dyDescent="0.5">
      <c r="A16" s="51" t="s">
        <v>133</v>
      </c>
      <c r="B16" s="51">
        <v>1800358337</v>
      </c>
      <c r="C16" s="51">
        <v>5040770161188</v>
      </c>
      <c r="D16" s="51">
        <v>4961614610268</v>
      </c>
      <c r="E16" s="51">
        <v>79155550920</v>
      </c>
      <c r="F16" s="51">
        <v>1800358337</v>
      </c>
      <c r="G16" s="51">
        <v>5040770161188</v>
      </c>
      <c r="H16" s="51">
        <v>3428122334402</v>
      </c>
      <c r="I16" s="51">
        <v>1612647826786</v>
      </c>
    </row>
    <row r="17" spans="1:9" x14ac:dyDescent="0.5">
      <c r="A17" s="51" t="s">
        <v>184</v>
      </c>
      <c r="B17" s="51">
        <v>220690469</v>
      </c>
      <c r="C17" s="51">
        <v>1109229403545</v>
      </c>
      <c r="D17" s="51">
        <v>760582944896</v>
      </c>
      <c r="E17" s="51">
        <v>348646458649</v>
      </c>
      <c r="F17" s="51">
        <v>220690469</v>
      </c>
      <c r="G17" s="51">
        <v>1109229403545</v>
      </c>
      <c r="H17" s="51">
        <v>332327775575</v>
      </c>
      <c r="I17" s="51">
        <v>776901627970</v>
      </c>
    </row>
    <row r="18" spans="1:9" x14ac:dyDescent="0.5">
      <c r="A18" s="51" t="s">
        <v>415</v>
      </c>
      <c r="B18" s="51">
        <v>184000000</v>
      </c>
      <c r="C18" s="51">
        <v>1537070937600</v>
      </c>
      <c r="D18" s="51">
        <v>1020423888000</v>
      </c>
      <c r="E18" s="51">
        <v>516647049600</v>
      </c>
      <c r="F18" s="51">
        <v>184000000</v>
      </c>
      <c r="G18" s="51">
        <v>1537070937600</v>
      </c>
      <c r="H18" s="51">
        <v>388162233710</v>
      </c>
      <c r="I18" s="51">
        <v>1148908703890</v>
      </c>
    </row>
    <row r="19" spans="1:9" x14ac:dyDescent="0.5">
      <c r="A19" s="51" t="s">
        <v>177</v>
      </c>
      <c r="B19" s="51">
        <v>44658855</v>
      </c>
      <c r="C19" s="51">
        <v>101209305565</v>
      </c>
      <c r="D19" s="51">
        <v>96657564309</v>
      </c>
      <c r="E19" s="51">
        <v>4551741256</v>
      </c>
      <c r="F19" s="51">
        <v>44658855</v>
      </c>
      <c r="G19" s="51">
        <v>101209305565</v>
      </c>
      <c r="H19" s="51">
        <v>87765150059</v>
      </c>
      <c r="I19" s="51">
        <v>13444155506</v>
      </c>
    </row>
    <row r="20" spans="1:9" x14ac:dyDescent="0.5">
      <c r="A20" s="51" t="s">
        <v>144</v>
      </c>
      <c r="B20" s="51">
        <v>162887424</v>
      </c>
      <c r="C20" s="51">
        <v>125490758389</v>
      </c>
      <c r="D20" s="51">
        <v>143720284900</v>
      </c>
      <c r="E20" s="51">
        <v>-18229526511</v>
      </c>
      <c r="F20" s="51">
        <v>162887424</v>
      </c>
      <c r="G20" s="51">
        <v>125490758389</v>
      </c>
      <c r="H20" s="51">
        <v>111123984192</v>
      </c>
      <c r="I20" s="51">
        <v>14366774197</v>
      </c>
    </row>
    <row r="21" spans="1:9" x14ac:dyDescent="0.5">
      <c r="A21" s="51" t="s">
        <v>169</v>
      </c>
      <c r="B21" s="51">
        <v>1445270084</v>
      </c>
      <c r="C21" s="51">
        <v>1449948365451</v>
      </c>
      <c r="D21" s="51">
        <v>1715794321550</v>
      </c>
      <c r="E21" s="51">
        <v>-265845956099</v>
      </c>
      <c r="F21" s="51">
        <v>1445270084</v>
      </c>
      <c r="G21" s="51">
        <v>1449948365451</v>
      </c>
      <c r="H21" s="51">
        <v>1671466806081</v>
      </c>
      <c r="I21" s="51">
        <v>-221518440630</v>
      </c>
    </row>
    <row r="22" spans="1:9" x14ac:dyDescent="0.5">
      <c r="A22" s="51" t="s">
        <v>139</v>
      </c>
      <c r="B22" s="51">
        <v>10699075366</v>
      </c>
      <c r="C22" s="51">
        <v>5056816544505</v>
      </c>
      <c r="D22" s="51">
        <v>6254195309378</v>
      </c>
      <c r="E22" s="51">
        <v>-1197378764873</v>
      </c>
      <c r="F22" s="51">
        <v>10699075366</v>
      </c>
      <c r="G22" s="51">
        <v>5056816544505</v>
      </c>
      <c r="H22" s="51">
        <v>4620368097582</v>
      </c>
      <c r="I22" s="51">
        <v>436448446923</v>
      </c>
    </row>
    <row r="23" spans="1:9" x14ac:dyDescent="0.5">
      <c r="A23" s="51" t="s">
        <v>132</v>
      </c>
      <c r="B23" s="51">
        <v>71468632</v>
      </c>
      <c r="C23" s="51">
        <v>141328931047</v>
      </c>
      <c r="D23" s="51">
        <v>162753225799</v>
      </c>
      <c r="E23" s="51">
        <v>-21424294752</v>
      </c>
      <c r="F23" s="51">
        <v>71468632</v>
      </c>
      <c r="G23" s="51">
        <v>141328931047</v>
      </c>
      <c r="H23" s="51">
        <v>142367730619</v>
      </c>
      <c r="I23" s="51">
        <v>-1038799572</v>
      </c>
    </row>
    <row r="24" spans="1:9" x14ac:dyDescent="0.5">
      <c r="A24" s="51" t="s">
        <v>155</v>
      </c>
      <c r="B24" s="51">
        <v>8818364</v>
      </c>
      <c r="C24" s="51">
        <v>25201353444</v>
      </c>
      <c r="D24" s="51">
        <v>27280906216</v>
      </c>
      <c r="E24" s="51">
        <v>-2079552772</v>
      </c>
      <c r="F24" s="51">
        <v>8818364</v>
      </c>
      <c r="G24" s="51">
        <v>25201353444</v>
      </c>
      <c r="H24" s="51">
        <v>22617298016</v>
      </c>
      <c r="I24" s="51">
        <v>2584055428</v>
      </c>
    </row>
    <row r="25" spans="1:9" x14ac:dyDescent="0.5">
      <c r="A25" s="51" t="s">
        <v>181</v>
      </c>
      <c r="B25" s="51">
        <v>91655841</v>
      </c>
      <c r="C25" s="51">
        <v>410306097873</v>
      </c>
      <c r="D25" s="51">
        <v>502632826002</v>
      </c>
      <c r="E25" s="51">
        <v>-92326728129</v>
      </c>
      <c r="F25" s="51">
        <v>91655841</v>
      </c>
      <c r="G25" s="51">
        <v>410306097873</v>
      </c>
      <c r="H25" s="51">
        <v>473170930782</v>
      </c>
      <c r="I25" s="51">
        <v>-62864832909</v>
      </c>
    </row>
    <row r="26" spans="1:9" x14ac:dyDescent="0.5">
      <c r="A26" s="51" t="s">
        <v>138</v>
      </c>
      <c r="B26" s="51">
        <v>105498559</v>
      </c>
      <c r="C26" s="51">
        <v>538687922286</v>
      </c>
      <c r="D26" s="51">
        <v>718953352249</v>
      </c>
      <c r="E26" s="51">
        <v>-180265429963</v>
      </c>
      <c r="F26" s="51">
        <v>105498559</v>
      </c>
      <c r="G26" s="51">
        <v>538687922286</v>
      </c>
      <c r="H26" s="51">
        <v>661795501442</v>
      </c>
      <c r="I26" s="51">
        <v>-123107579156</v>
      </c>
    </row>
    <row r="27" spans="1:9" x14ac:dyDescent="0.5">
      <c r="A27" s="51" t="s">
        <v>165</v>
      </c>
      <c r="B27" s="51">
        <v>62278670</v>
      </c>
      <c r="C27" s="51">
        <v>711926509132</v>
      </c>
      <c r="D27" s="51">
        <v>720016583099</v>
      </c>
      <c r="E27" s="51">
        <v>-8090073967</v>
      </c>
      <c r="F27" s="51">
        <v>62278670</v>
      </c>
      <c r="G27" s="51">
        <v>711926509132</v>
      </c>
      <c r="H27" s="51">
        <v>543901895962</v>
      </c>
      <c r="I27" s="51">
        <v>168024613170</v>
      </c>
    </row>
    <row r="28" spans="1:9" x14ac:dyDescent="0.5">
      <c r="A28" s="51" t="s">
        <v>174</v>
      </c>
      <c r="B28" s="51">
        <v>146000000</v>
      </c>
      <c r="C28" s="51">
        <v>2921842173250</v>
      </c>
      <c r="D28" s="51">
        <v>2839820429924</v>
      </c>
      <c r="E28" s="51">
        <v>82021743326</v>
      </c>
      <c r="F28" s="51">
        <v>146000000</v>
      </c>
      <c r="G28" s="51">
        <v>2921842173250</v>
      </c>
      <c r="H28" s="51">
        <v>2792961524877</v>
      </c>
      <c r="I28" s="51">
        <v>128880648373</v>
      </c>
    </row>
    <row r="29" spans="1:9" x14ac:dyDescent="0.5">
      <c r="A29" s="51" t="s">
        <v>170</v>
      </c>
      <c r="B29" s="51">
        <v>40000000</v>
      </c>
      <c r="C29" s="51">
        <v>695383482750</v>
      </c>
      <c r="D29" s="51">
        <v>674831064250</v>
      </c>
      <c r="E29" s="51">
        <v>20552418500</v>
      </c>
      <c r="F29" s="51">
        <v>40000000</v>
      </c>
      <c r="G29" s="51">
        <v>695383482750</v>
      </c>
      <c r="H29" s="51">
        <v>645517947000</v>
      </c>
      <c r="I29" s="51">
        <v>49865535750</v>
      </c>
    </row>
    <row r="30" spans="1:9" x14ac:dyDescent="0.5">
      <c r="A30" s="51" t="s">
        <v>312</v>
      </c>
      <c r="B30" s="51">
        <v>85000</v>
      </c>
      <c r="C30" s="51">
        <v>76812320664</v>
      </c>
      <c r="D30" s="51">
        <v>76812320664</v>
      </c>
      <c r="E30" s="51">
        <v>0</v>
      </c>
      <c r="F30" s="51">
        <v>85000</v>
      </c>
      <c r="G30" s="51">
        <v>76812320664</v>
      </c>
      <c r="H30" s="51">
        <v>80905060945</v>
      </c>
      <c r="I30" s="51">
        <v>-4092740281</v>
      </c>
    </row>
    <row r="31" spans="1:9" x14ac:dyDescent="0.5">
      <c r="A31" s="51" t="s">
        <v>295</v>
      </c>
      <c r="B31" s="51">
        <v>10000</v>
      </c>
      <c r="C31" s="51">
        <v>8093637855</v>
      </c>
      <c r="D31" s="51">
        <v>8093637855</v>
      </c>
      <c r="E31" s="51">
        <v>0</v>
      </c>
      <c r="F31" s="51">
        <v>10000</v>
      </c>
      <c r="G31" s="51">
        <v>8093637855</v>
      </c>
      <c r="H31" s="51">
        <v>8230717946</v>
      </c>
      <c r="I31" s="51">
        <v>-137080091</v>
      </c>
    </row>
    <row r="32" spans="1:9" x14ac:dyDescent="0.5">
      <c r="A32" s="51" t="s">
        <v>279</v>
      </c>
      <c r="B32" s="51">
        <v>15000</v>
      </c>
      <c r="C32" s="51">
        <v>13961320699</v>
      </c>
      <c r="D32" s="51">
        <v>13961320699</v>
      </c>
      <c r="E32" s="51">
        <v>0</v>
      </c>
      <c r="F32" s="51">
        <v>15000</v>
      </c>
      <c r="G32" s="51">
        <v>13961320699</v>
      </c>
      <c r="H32" s="51">
        <v>14311314488</v>
      </c>
      <c r="I32" s="51">
        <v>-349993789</v>
      </c>
    </row>
    <row r="33" spans="1:9" x14ac:dyDescent="0.5">
      <c r="A33" s="51" t="s">
        <v>291</v>
      </c>
      <c r="B33" s="51">
        <v>4500</v>
      </c>
      <c r="C33" s="51">
        <v>4361835375</v>
      </c>
      <c r="D33" s="51">
        <v>4361835375</v>
      </c>
      <c r="E33" s="51">
        <v>0</v>
      </c>
      <c r="F33" s="51">
        <v>4500</v>
      </c>
      <c r="G33" s="51">
        <v>4361835375</v>
      </c>
      <c r="H33" s="51">
        <v>4278099375</v>
      </c>
      <c r="I33" s="51">
        <v>83736000</v>
      </c>
    </row>
    <row r="34" spans="1:9" x14ac:dyDescent="0.5">
      <c r="A34" s="51" t="s">
        <v>289</v>
      </c>
      <c r="B34" s="51">
        <v>5000</v>
      </c>
      <c r="C34" s="51">
        <v>4996375000</v>
      </c>
      <c r="D34" s="51">
        <v>4996375000</v>
      </c>
      <c r="E34" s="51">
        <v>0</v>
      </c>
      <c r="F34" s="51">
        <v>5000</v>
      </c>
      <c r="G34" s="51">
        <v>4996375000</v>
      </c>
      <c r="H34" s="51">
        <v>4778461875</v>
      </c>
      <c r="I34" s="51">
        <v>217913125</v>
      </c>
    </row>
    <row r="35" spans="1:9" x14ac:dyDescent="0.5">
      <c r="A35" s="51" t="s">
        <v>309</v>
      </c>
      <c r="B35" s="51">
        <v>2400</v>
      </c>
      <c r="C35" s="51">
        <v>2232780060</v>
      </c>
      <c r="D35" s="51">
        <v>2232780060</v>
      </c>
      <c r="E35" s="51">
        <v>0</v>
      </c>
      <c r="F35" s="51">
        <v>2400</v>
      </c>
      <c r="G35" s="51">
        <v>2232780060</v>
      </c>
      <c r="H35" s="51">
        <v>2233618200</v>
      </c>
      <c r="I35" s="51">
        <v>-838140</v>
      </c>
    </row>
    <row r="36" spans="1:9" x14ac:dyDescent="0.5">
      <c r="A36" s="51" t="s">
        <v>288</v>
      </c>
      <c r="B36" s="51">
        <v>10000</v>
      </c>
      <c r="C36" s="51">
        <v>8343946250</v>
      </c>
      <c r="D36" s="51">
        <v>8343946250</v>
      </c>
      <c r="E36" s="51">
        <v>0</v>
      </c>
      <c r="F36" s="51">
        <v>10000</v>
      </c>
      <c r="G36" s="51">
        <v>8343946250</v>
      </c>
      <c r="H36" s="51">
        <v>8493837500</v>
      </c>
      <c r="I36" s="51">
        <v>-149891250</v>
      </c>
    </row>
    <row r="37" spans="1:9" x14ac:dyDescent="0.5">
      <c r="A37" s="51" t="s">
        <v>296</v>
      </c>
      <c r="B37" s="51">
        <v>17914</v>
      </c>
      <c r="C37" s="51">
        <v>16200416177</v>
      </c>
      <c r="D37" s="51">
        <v>16429151456</v>
      </c>
      <c r="E37" s="51">
        <v>-228735279</v>
      </c>
      <c r="F37" s="51">
        <v>17914</v>
      </c>
      <c r="G37" s="51">
        <v>16200416177</v>
      </c>
      <c r="H37" s="51">
        <v>16639820989</v>
      </c>
      <c r="I37" s="51">
        <v>-439404812</v>
      </c>
    </row>
    <row r="38" spans="1:9" x14ac:dyDescent="0.5">
      <c r="A38" s="51" t="s">
        <v>416</v>
      </c>
      <c r="B38" s="51">
        <v>6665380</v>
      </c>
      <c r="C38" s="51">
        <v>30104620687</v>
      </c>
      <c r="D38" s="51">
        <v>34560370961</v>
      </c>
      <c r="E38" s="51">
        <v>-4455750274</v>
      </c>
      <c r="F38" s="51">
        <v>6665380</v>
      </c>
      <c r="G38" s="51">
        <v>30104620687</v>
      </c>
      <c r="H38" s="51">
        <v>28293015193</v>
      </c>
      <c r="I38" s="51">
        <v>1811605494</v>
      </c>
    </row>
    <row r="39" spans="1:9" x14ac:dyDescent="0.5">
      <c r="A39" s="51" t="s">
        <v>145</v>
      </c>
      <c r="B39" s="51">
        <v>52340000</v>
      </c>
      <c r="C39" s="51">
        <v>3480791504651</v>
      </c>
      <c r="D39" s="51">
        <v>3487490934829</v>
      </c>
      <c r="E39" s="51">
        <v>-6699430178</v>
      </c>
      <c r="F39" s="51">
        <v>52340000</v>
      </c>
      <c r="G39" s="51">
        <v>3480791504651</v>
      </c>
      <c r="H39" s="51">
        <v>3346210861455</v>
      </c>
      <c r="I39" s="51">
        <v>134580643196</v>
      </c>
    </row>
    <row r="40" spans="1:9" x14ac:dyDescent="0.5">
      <c r="A40" s="51" t="s">
        <v>123</v>
      </c>
      <c r="B40" s="51">
        <v>160000000</v>
      </c>
      <c r="C40" s="51">
        <v>1621961681000</v>
      </c>
      <c r="D40" s="51">
        <v>1621002035000</v>
      </c>
      <c r="E40" s="51">
        <v>959646000</v>
      </c>
      <c r="F40" s="51">
        <v>160000000</v>
      </c>
      <c r="G40" s="51">
        <v>1621961681000</v>
      </c>
      <c r="H40" s="51">
        <v>1626007930762</v>
      </c>
      <c r="I40" s="51">
        <v>-4046249762</v>
      </c>
    </row>
    <row r="41" spans="1:9" x14ac:dyDescent="0.5">
      <c r="A41" s="51" t="s">
        <v>166</v>
      </c>
      <c r="B41" s="51">
        <v>118600000</v>
      </c>
      <c r="C41" s="51">
        <v>2017353426510</v>
      </c>
      <c r="D41" s="51">
        <v>1973939499703</v>
      </c>
      <c r="E41" s="51">
        <v>43413926807</v>
      </c>
      <c r="F41" s="51">
        <v>118600000</v>
      </c>
      <c r="G41" s="51">
        <v>2017353426510</v>
      </c>
      <c r="H41" s="51">
        <v>1916418316067</v>
      </c>
      <c r="I41" s="51">
        <v>100935110443</v>
      </c>
    </row>
    <row r="42" spans="1:9" x14ac:dyDescent="0.5">
      <c r="A42" s="51" t="s">
        <v>124</v>
      </c>
      <c r="B42" s="51">
        <v>120059789</v>
      </c>
      <c r="C42" s="51">
        <v>1349814519168</v>
      </c>
      <c r="D42" s="51">
        <v>1346377800924</v>
      </c>
      <c r="E42" s="51">
        <v>3436718244</v>
      </c>
      <c r="F42" s="51">
        <v>120059789</v>
      </c>
      <c r="G42" s="51">
        <v>1349814519168</v>
      </c>
      <c r="H42" s="51">
        <v>1260560241657</v>
      </c>
      <c r="I42" s="51">
        <v>89254277511</v>
      </c>
    </row>
    <row r="43" spans="1:9" x14ac:dyDescent="0.5">
      <c r="A43" s="51" t="s">
        <v>153</v>
      </c>
      <c r="B43" s="51">
        <v>6100000</v>
      </c>
      <c r="C43" s="51">
        <v>271801136359</v>
      </c>
      <c r="D43" s="51">
        <v>264178948077</v>
      </c>
      <c r="E43" s="51">
        <v>7622188282</v>
      </c>
      <c r="F43" s="51">
        <v>6100000</v>
      </c>
      <c r="G43" s="51">
        <v>271801136359</v>
      </c>
      <c r="H43" s="51">
        <v>203604217050</v>
      </c>
      <c r="I43" s="51">
        <v>68196919309</v>
      </c>
    </row>
    <row r="44" spans="1:9" x14ac:dyDescent="0.5">
      <c r="A44" s="51" t="s">
        <v>176</v>
      </c>
      <c r="B44" s="51">
        <v>0</v>
      </c>
      <c r="C44" s="51">
        <v>0</v>
      </c>
      <c r="D44" s="51">
        <v>1095278255</v>
      </c>
      <c r="E44" s="51">
        <v>-1095278255</v>
      </c>
      <c r="F44" s="51">
        <v>0</v>
      </c>
      <c r="G44" s="51">
        <v>0</v>
      </c>
      <c r="H44" s="51">
        <v>0</v>
      </c>
      <c r="I44" s="51">
        <v>0</v>
      </c>
    </row>
    <row r="45" spans="1:9" x14ac:dyDescent="0.5">
      <c r="A45" s="51" t="s">
        <v>150</v>
      </c>
      <c r="B45" s="51">
        <v>193200000</v>
      </c>
      <c r="C45" s="51">
        <v>5222587860315</v>
      </c>
      <c r="D45" s="51">
        <v>5076582519644</v>
      </c>
      <c r="E45" s="51">
        <v>146005340671</v>
      </c>
      <c r="F45" s="51">
        <v>193200000</v>
      </c>
      <c r="G45" s="51">
        <v>5222587860315</v>
      </c>
      <c r="H45" s="51">
        <v>4019533632022</v>
      </c>
      <c r="I45" s="51">
        <v>1203054228293</v>
      </c>
    </row>
    <row r="46" spans="1:9" x14ac:dyDescent="0.5">
      <c r="A46" s="51" t="s">
        <v>168</v>
      </c>
      <c r="B46" s="51">
        <v>143200000</v>
      </c>
      <c r="C46" s="51">
        <v>5096899025170</v>
      </c>
      <c r="D46" s="51">
        <v>4948598531150</v>
      </c>
      <c r="E46" s="51">
        <v>148300494020</v>
      </c>
      <c r="F46" s="51">
        <v>143200000</v>
      </c>
      <c r="G46" s="51">
        <v>5096899025170</v>
      </c>
      <c r="H46" s="51">
        <v>4288568986732</v>
      </c>
      <c r="I46" s="51">
        <v>808330038438</v>
      </c>
    </row>
    <row r="47" spans="1:9" x14ac:dyDescent="0.5">
      <c r="A47" s="51" t="s">
        <v>135</v>
      </c>
      <c r="B47" s="51">
        <v>65689683</v>
      </c>
      <c r="C47" s="51">
        <v>27359221650086</v>
      </c>
      <c r="D47" s="51">
        <v>27562247235095</v>
      </c>
      <c r="E47" s="51">
        <v>-203025585009</v>
      </c>
      <c r="F47" s="51">
        <v>65689683</v>
      </c>
      <c r="G47" s="51">
        <v>27359221650086</v>
      </c>
      <c r="H47" s="51">
        <v>15598413004771</v>
      </c>
      <c r="I47" s="51">
        <v>11760808645315</v>
      </c>
    </row>
    <row r="48" spans="1:9" x14ac:dyDescent="0.5">
      <c r="A48" s="51" t="s">
        <v>164</v>
      </c>
      <c r="B48" s="51">
        <v>20500000</v>
      </c>
      <c r="C48" s="51">
        <v>508929762922</v>
      </c>
      <c r="D48" s="51">
        <v>503522105318</v>
      </c>
      <c r="E48" s="51">
        <v>5407657604</v>
      </c>
      <c r="F48" s="51">
        <v>20500000</v>
      </c>
      <c r="G48" s="51">
        <v>508929762922</v>
      </c>
      <c r="H48" s="51">
        <v>503522105318</v>
      </c>
      <c r="I48" s="51">
        <v>5407657604</v>
      </c>
    </row>
    <row r="49" spans="1:9" x14ac:dyDescent="0.5">
      <c r="A49" s="51" t="s">
        <v>142</v>
      </c>
      <c r="B49" s="51">
        <v>22773299</v>
      </c>
      <c r="C49" s="51">
        <v>30163140342470</v>
      </c>
      <c r="D49" s="51">
        <v>25841235855502</v>
      </c>
      <c r="E49" s="51">
        <v>4321904486968</v>
      </c>
      <c r="F49" s="51">
        <v>22773299</v>
      </c>
      <c r="G49" s="51">
        <v>30163140342470</v>
      </c>
      <c r="H49" s="51">
        <v>16706934314721</v>
      </c>
      <c r="I49" s="51">
        <v>13456206027749</v>
      </c>
    </row>
    <row r="50" spans="1:9" x14ac:dyDescent="0.5">
      <c r="A50" s="51" t="s">
        <v>143</v>
      </c>
      <c r="B50" s="51">
        <v>137000000</v>
      </c>
      <c r="C50" s="51">
        <v>4140667565592</v>
      </c>
      <c r="D50" s="51">
        <v>4024711213804</v>
      </c>
      <c r="E50" s="51">
        <v>115956351788</v>
      </c>
      <c r="F50" s="51">
        <v>137000000</v>
      </c>
      <c r="G50" s="51">
        <v>4140667565592</v>
      </c>
      <c r="H50" s="51">
        <v>3772695209543</v>
      </c>
      <c r="I50" s="51">
        <v>367972356049</v>
      </c>
    </row>
    <row r="51" spans="1:9" x14ac:dyDescent="0.5">
      <c r="A51" s="51" t="s">
        <v>156</v>
      </c>
      <c r="B51" s="51">
        <v>14853078</v>
      </c>
      <c r="C51" s="51">
        <v>414114437469</v>
      </c>
      <c r="D51" s="51">
        <v>1197529000962</v>
      </c>
      <c r="E51" s="51">
        <v>-783414563493</v>
      </c>
      <c r="F51" s="51">
        <v>14853078</v>
      </c>
      <c r="G51" s="51">
        <v>414114437469</v>
      </c>
      <c r="H51" s="51">
        <v>362301796524</v>
      </c>
      <c r="I51" s="51">
        <v>51812640945</v>
      </c>
    </row>
    <row r="52" spans="1:9" x14ac:dyDescent="0.5">
      <c r="A52" s="51" t="s">
        <v>140</v>
      </c>
      <c r="B52" s="51">
        <v>58808531</v>
      </c>
      <c r="C52" s="51">
        <v>7797847736630</v>
      </c>
      <c r="D52" s="51">
        <v>7674804642583</v>
      </c>
      <c r="E52" s="51">
        <v>123043094047</v>
      </c>
      <c r="F52" s="51">
        <v>58808531</v>
      </c>
      <c r="G52" s="51">
        <v>7797847736630</v>
      </c>
      <c r="H52" s="51">
        <v>7670056154527</v>
      </c>
      <c r="I52" s="51">
        <v>127791582103</v>
      </c>
    </row>
    <row r="53" spans="1:9" x14ac:dyDescent="0.5">
      <c r="A53" s="51" t="s">
        <v>137</v>
      </c>
      <c r="B53" s="51">
        <v>7935000</v>
      </c>
      <c r="C53" s="51">
        <v>307090243700</v>
      </c>
      <c r="D53" s="51">
        <v>297896969970</v>
      </c>
      <c r="E53" s="51">
        <v>9193273730</v>
      </c>
      <c r="F53" s="51">
        <v>7935000</v>
      </c>
      <c r="G53" s="51">
        <v>307090243700</v>
      </c>
      <c r="H53" s="51">
        <v>283650930549</v>
      </c>
      <c r="I53" s="51">
        <v>23439313151</v>
      </c>
    </row>
    <row r="54" spans="1:9" x14ac:dyDescent="0.5">
      <c r="A54" s="51" t="s">
        <v>162</v>
      </c>
      <c r="B54" s="51">
        <v>30000000</v>
      </c>
      <c r="C54" s="51">
        <v>523216992562</v>
      </c>
      <c r="D54" s="51">
        <v>508432446375</v>
      </c>
      <c r="E54" s="51">
        <v>14784546187</v>
      </c>
      <c r="F54" s="51">
        <v>30000000</v>
      </c>
      <c r="G54" s="51">
        <v>523216992562</v>
      </c>
      <c r="H54" s="51">
        <v>488893602250</v>
      </c>
      <c r="I54" s="51">
        <v>34323390312</v>
      </c>
    </row>
    <row r="55" spans="1:9" x14ac:dyDescent="0.5">
      <c r="A55" s="51" t="s">
        <v>158</v>
      </c>
      <c r="B55" s="51">
        <v>104320000</v>
      </c>
      <c r="C55" s="51">
        <v>1710529969395</v>
      </c>
      <c r="D55" s="51">
        <v>1686645701519</v>
      </c>
      <c r="E55" s="51">
        <v>23884267876</v>
      </c>
      <c r="F55" s="51">
        <v>104320000</v>
      </c>
      <c r="G55" s="51">
        <v>1710529969395</v>
      </c>
      <c r="H55" s="51">
        <v>1667944043141</v>
      </c>
      <c r="I55" s="51">
        <v>42585926254</v>
      </c>
    </row>
    <row r="56" spans="1:9" x14ac:dyDescent="0.5">
      <c r="A56" s="51" t="s">
        <v>154</v>
      </c>
      <c r="B56" s="51">
        <v>123000000</v>
      </c>
      <c r="C56" s="51">
        <v>2219331319687</v>
      </c>
      <c r="D56" s="51">
        <v>2157239224594</v>
      </c>
      <c r="E56" s="51">
        <v>62092095093</v>
      </c>
      <c r="F56" s="51">
        <v>123000000</v>
      </c>
      <c r="G56" s="51">
        <v>2219331319687</v>
      </c>
      <c r="H56" s="51">
        <v>1718848864674</v>
      </c>
      <c r="I56" s="51">
        <v>500482455013</v>
      </c>
    </row>
    <row r="57" spans="1:9" x14ac:dyDescent="0.5">
      <c r="A57" s="51" t="s">
        <v>172</v>
      </c>
      <c r="B57" s="51">
        <v>8667335</v>
      </c>
      <c r="C57" s="51">
        <v>181149816544</v>
      </c>
      <c r="D57" s="51">
        <v>184487630120</v>
      </c>
      <c r="E57" s="51">
        <v>-3337813576</v>
      </c>
      <c r="F57" s="51">
        <v>8667335</v>
      </c>
      <c r="G57" s="51">
        <v>181149816544</v>
      </c>
      <c r="H57" s="51">
        <v>172482874759</v>
      </c>
      <c r="I57" s="51">
        <v>8666941785</v>
      </c>
    </row>
    <row r="58" spans="1:9" x14ac:dyDescent="0.5">
      <c r="A58" s="51" t="s">
        <v>178</v>
      </c>
      <c r="B58" s="51">
        <v>1010000</v>
      </c>
      <c r="C58" s="51">
        <v>8763558708</v>
      </c>
      <c r="D58" s="51">
        <v>8195434873</v>
      </c>
      <c r="E58" s="51">
        <v>568123835</v>
      </c>
      <c r="F58" s="51">
        <v>1010000</v>
      </c>
      <c r="G58" s="51">
        <v>8763558708</v>
      </c>
      <c r="H58" s="51">
        <v>8195434873</v>
      </c>
      <c r="I58" s="51">
        <v>568123835</v>
      </c>
    </row>
    <row r="59" spans="1:9" x14ac:dyDescent="0.5">
      <c r="A59" s="51" t="s">
        <v>160</v>
      </c>
      <c r="B59" s="51">
        <v>33154000</v>
      </c>
      <c r="C59" s="51">
        <v>456693652093</v>
      </c>
      <c r="D59" s="51">
        <v>448752038314</v>
      </c>
      <c r="E59" s="51">
        <v>7941613779</v>
      </c>
      <c r="F59" s="51">
        <v>33154000</v>
      </c>
      <c r="G59" s="51">
        <v>456693652093</v>
      </c>
      <c r="H59" s="51">
        <v>448752038314</v>
      </c>
      <c r="I59" s="51">
        <v>7941613779</v>
      </c>
    </row>
    <row r="60" spans="1:9" x14ac:dyDescent="0.5">
      <c r="A60" s="51" t="s">
        <v>157</v>
      </c>
      <c r="B60" s="51">
        <v>64605909</v>
      </c>
      <c r="C60" s="51">
        <v>92122565743</v>
      </c>
      <c r="D60" s="51">
        <v>102968109572</v>
      </c>
      <c r="E60" s="51">
        <v>-10845543829</v>
      </c>
      <c r="F60" s="51">
        <v>64605909</v>
      </c>
      <c r="G60" s="51">
        <v>92122565743</v>
      </c>
      <c r="H60" s="51">
        <v>91279848527</v>
      </c>
      <c r="I60" s="51">
        <v>842717216</v>
      </c>
    </row>
    <row r="61" spans="1:9" x14ac:dyDescent="0.5">
      <c r="A61" s="51" t="s">
        <v>196</v>
      </c>
      <c r="B61" s="51">
        <v>190509788</v>
      </c>
      <c r="C61" s="51">
        <v>383014381129</v>
      </c>
      <c r="D61" s="51">
        <v>383014381129</v>
      </c>
      <c r="E61" s="51">
        <v>0</v>
      </c>
      <c r="F61" s="51">
        <v>190509788</v>
      </c>
      <c r="G61" s="51">
        <v>383014381129</v>
      </c>
      <c r="H61" s="51">
        <v>331731663949</v>
      </c>
      <c r="I61" s="51">
        <v>51282717180</v>
      </c>
    </row>
    <row r="62" spans="1:9" x14ac:dyDescent="0.5">
      <c r="A62" s="51" t="s">
        <v>417</v>
      </c>
      <c r="B62" s="51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75324662880</v>
      </c>
      <c r="I62" s="51">
        <v>-75324662880</v>
      </c>
    </row>
    <row r="63" spans="1:9" x14ac:dyDescent="0.5">
      <c r="A63" s="51" t="s">
        <v>418</v>
      </c>
      <c r="B63" s="51">
        <v>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-43809490</v>
      </c>
      <c r="I63" s="51">
        <v>43809490</v>
      </c>
    </row>
    <row r="64" spans="1:9" x14ac:dyDescent="0.5">
      <c r="A64" s="51" t="s">
        <v>419</v>
      </c>
      <c r="B64" s="51">
        <v>0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46016896368</v>
      </c>
      <c r="I64" s="51">
        <v>-46016896368</v>
      </c>
    </row>
    <row r="65" spans="1:9" x14ac:dyDescent="0.5">
      <c r="A65" s="51" t="s">
        <v>420</v>
      </c>
      <c r="B65" s="51">
        <v>-500</v>
      </c>
      <c r="C65" s="51">
        <v>0</v>
      </c>
      <c r="D65" s="51">
        <v>0</v>
      </c>
      <c r="E65" s="51">
        <v>0</v>
      </c>
      <c r="F65" s="51">
        <v>-500</v>
      </c>
      <c r="G65" s="51">
        <v>0</v>
      </c>
      <c r="H65" s="51">
        <v>212322340049</v>
      </c>
      <c r="I65" s="51">
        <v>-212322340049</v>
      </c>
    </row>
    <row r="66" spans="1:9" x14ac:dyDescent="0.5">
      <c r="A66" s="51" t="s">
        <v>421</v>
      </c>
      <c r="B66" s="51">
        <v>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39565112862</v>
      </c>
      <c r="I66" s="51">
        <v>-39565112862</v>
      </c>
    </row>
    <row r="67" spans="1:9" x14ac:dyDescent="0.5">
      <c r="A67" s="51" t="s">
        <v>422</v>
      </c>
      <c r="B67" s="51">
        <v>0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24198029000</v>
      </c>
      <c r="I67" s="51">
        <v>-24198029000</v>
      </c>
    </row>
    <row r="68" spans="1:9" x14ac:dyDescent="0.5">
      <c r="A68" s="51" t="s">
        <v>423</v>
      </c>
      <c r="B68" s="51">
        <v>0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374594000</v>
      </c>
      <c r="I68" s="51">
        <v>-374594000</v>
      </c>
    </row>
    <row r="69" spans="1:9" x14ac:dyDescent="0.5">
      <c r="A69" s="51" t="s">
        <v>424</v>
      </c>
      <c r="B69" s="51">
        <v>-250</v>
      </c>
      <c r="C69" s="51">
        <v>0</v>
      </c>
      <c r="D69" s="51">
        <v>0</v>
      </c>
      <c r="E69" s="51">
        <v>0</v>
      </c>
      <c r="F69" s="51">
        <v>-250</v>
      </c>
      <c r="G69" s="51">
        <v>0</v>
      </c>
      <c r="H69" s="51">
        <v>10278847160</v>
      </c>
      <c r="I69" s="51">
        <v>-10278847160</v>
      </c>
    </row>
    <row r="70" spans="1:9" x14ac:dyDescent="0.5">
      <c r="A70" s="51" t="s">
        <v>425</v>
      </c>
      <c r="B70" s="51">
        <v>0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12413874440</v>
      </c>
      <c r="I70" s="51">
        <v>-12413874440</v>
      </c>
    </row>
    <row r="71" spans="1:9" x14ac:dyDescent="0.5">
      <c r="A71" s="51" t="s">
        <v>426</v>
      </c>
      <c r="B71" s="51">
        <v>0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33647101810</v>
      </c>
      <c r="I71" s="51">
        <v>-33647101810</v>
      </c>
    </row>
    <row r="72" spans="1:9" x14ac:dyDescent="0.5">
      <c r="A72" s="51" t="s">
        <v>427</v>
      </c>
      <c r="B72" s="51">
        <v>0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3346268000</v>
      </c>
      <c r="I72" s="51">
        <v>-3346268000</v>
      </c>
    </row>
    <row r="73" spans="1:9" x14ac:dyDescent="0.5">
      <c r="A73" s="51" t="s">
        <v>428</v>
      </c>
      <c r="B73" s="51">
        <v>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24424589730</v>
      </c>
      <c r="I73" s="51">
        <v>-24424589730</v>
      </c>
    </row>
    <row r="74" spans="1:9" x14ac:dyDescent="0.5">
      <c r="A74" s="51" t="s">
        <v>429</v>
      </c>
      <c r="B74" s="51">
        <v>0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2064558280</v>
      </c>
      <c r="I74" s="51">
        <v>-2064558280</v>
      </c>
    </row>
    <row r="75" spans="1:9" x14ac:dyDescent="0.5">
      <c r="A75" s="51" t="s">
        <v>430</v>
      </c>
      <c r="B75" s="51">
        <v>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12677676500</v>
      </c>
      <c r="I75" s="51">
        <v>-12677676500</v>
      </c>
    </row>
    <row r="76" spans="1:9" x14ac:dyDescent="0.5">
      <c r="A76" s="51" t="s">
        <v>431</v>
      </c>
      <c r="B76" s="51">
        <v>-202</v>
      </c>
      <c r="C76" s="51">
        <v>-418666753</v>
      </c>
      <c r="D76" s="51">
        <v>-349402600</v>
      </c>
      <c r="E76" s="51">
        <v>-69264153</v>
      </c>
      <c r="F76" s="51">
        <v>-202</v>
      </c>
      <c r="G76" s="51">
        <v>-418666753</v>
      </c>
      <c r="H76" s="51">
        <v>-393716860</v>
      </c>
      <c r="I76" s="51">
        <v>-24949893</v>
      </c>
    </row>
    <row r="77" spans="1:9" x14ac:dyDescent="0.5">
      <c r="A77" s="51" t="s">
        <v>432</v>
      </c>
      <c r="B77" s="51">
        <v>-443</v>
      </c>
      <c r="C77" s="51">
        <v>-759078854</v>
      </c>
      <c r="D77" s="51">
        <v>-720820384</v>
      </c>
      <c r="E77" s="51">
        <v>-38258470</v>
      </c>
      <c r="F77" s="51">
        <v>-443</v>
      </c>
      <c r="G77" s="51">
        <v>-759078854</v>
      </c>
      <c r="H77" s="51">
        <v>-772221484</v>
      </c>
      <c r="I77" s="51">
        <v>13142630</v>
      </c>
    </row>
    <row r="78" spans="1:9" x14ac:dyDescent="0.5">
      <c r="A78" s="51" t="s">
        <v>433</v>
      </c>
      <c r="B78" s="51">
        <v>-233</v>
      </c>
      <c r="C78" s="51">
        <v>-329334646</v>
      </c>
      <c r="D78" s="51">
        <v>-372069203</v>
      </c>
      <c r="E78" s="51">
        <v>42734557</v>
      </c>
      <c r="F78" s="51">
        <v>-233</v>
      </c>
      <c r="G78" s="51">
        <v>-329334646</v>
      </c>
      <c r="H78" s="51">
        <v>-371352322</v>
      </c>
      <c r="I78" s="51">
        <v>42017676</v>
      </c>
    </row>
    <row r="79" spans="1:9" x14ac:dyDescent="0.5">
      <c r="A79" s="51" t="s">
        <v>434</v>
      </c>
      <c r="B79" s="51">
        <v>-116</v>
      </c>
      <c r="C79" s="51">
        <v>-140297810</v>
      </c>
      <c r="D79" s="51">
        <v>-151028125</v>
      </c>
      <c r="E79" s="51">
        <v>10730315</v>
      </c>
      <c r="F79" s="51">
        <v>-116</v>
      </c>
      <c r="G79" s="51">
        <v>-140297810</v>
      </c>
      <c r="H79" s="51">
        <v>-151028125</v>
      </c>
      <c r="I79" s="51">
        <v>10730315</v>
      </c>
    </row>
    <row r="80" spans="1:9" x14ac:dyDescent="0.5">
      <c r="A80" s="51" t="s">
        <v>435</v>
      </c>
      <c r="B80" s="51">
        <v>-103</v>
      </c>
      <c r="C80" s="51">
        <v>-133819660</v>
      </c>
      <c r="D80" s="51">
        <v>-123253958</v>
      </c>
      <c r="E80" s="51">
        <v>-10565702</v>
      </c>
      <c r="F80" s="51">
        <v>-103</v>
      </c>
      <c r="G80" s="51">
        <v>-133819660</v>
      </c>
      <c r="H80" s="51">
        <v>-123630094</v>
      </c>
      <c r="I80" s="51">
        <v>-10189566</v>
      </c>
    </row>
    <row r="81" spans="1:9" x14ac:dyDescent="0.5">
      <c r="A81" s="51" t="s">
        <v>436</v>
      </c>
      <c r="B81" s="51">
        <v>-593</v>
      </c>
      <c r="C81" s="51">
        <v>-566703570</v>
      </c>
      <c r="D81" s="51">
        <v>-450334252</v>
      </c>
      <c r="E81" s="51">
        <v>-116369318</v>
      </c>
      <c r="F81" s="51">
        <v>-593</v>
      </c>
      <c r="G81" s="51">
        <v>-566703570</v>
      </c>
      <c r="H81" s="51">
        <v>-499281026</v>
      </c>
      <c r="I81" s="51">
        <v>-67422544</v>
      </c>
    </row>
    <row r="82" spans="1:9" x14ac:dyDescent="0.5">
      <c r="A82" s="51" t="s">
        <v>437</v>
      </c>
      <c r="B82" s="51">
        <v>-311</v>
      </c>
      <c r="C82" s="51">
        <v>-170971613</v>
      </c>
      <c r="D82" s="51">
        <v>-157104847</v>
      </c>
      <c r="E82" s="51">
        <v>-13866766</v>
      </c>
      <c r="F82" s="51">
        <v>-311</v>
      </c>
      <c r="G82" s="51">
        <v>-170971613</v>
      </c>
      <c r="H82" s="51">
        <v>-267176400</v>
      </c>
      <c r="I82" s="51">
        <v>96204787</v>
      </c>
    </row>
    <row r="83" spans="1:9" x14ac:dyDescent="0.5">
      <c r="A83" s="51" t="s">
        <v>438</v>
      </c>
      <c r="B83" s="51">
        <v>-200</v>
      </c>
      <c r="C83" s="51">
        <v>-59964000</v>
      </c>
      <c r="D83" s="51">
        <v>-59338454</v>
      </c>
      <c r="E83" s="51">
        <v>-625546</v>
      </c>
      <c r="F83" s="51">
        <v>-200</v>
      </c>
      <c r="G83" s="51">
        <v>-59964000</v>
      </c>
      <c r="H83" s="51">
        <v>-185113485</v>
      </c>
      <c r="I83" s="51">
        <v>125149485</v>
      </c>
    </row>
    <row r="84" spans="1:9" x14ac:dyDescent="0.5">
      <c r="A84" s="51" t="s">
        <v>439</v>
      </c>
      <c r="B84" s="51">
        <v>0</v>
      </c>
      <c r="C84" s="51">
        <v>0</v>
      </c>
      <c r="D84" s="51">
        <v>2384553927</v>
      </c>
      <c r="E84" s="51">
        <v>-2384553927</v>
      </c>
      <c r="F84" s="51">
        <v>0</v>
      </c>
      <c r="G84" s="51">
        <v>0</v>
      </c>
      <c r="H84" s="51">
        <v>0</v>
      </c>
      <c r="I84" s="51">
        <v>0</v>
      </c>
    </row>
    <row r="85" spans="1:9" x14ac:dyDescent="0.5">
      <c r="A85" s="51" t="s">
        <v>440</v>
      </c>
      <c r="B85" s="51">
        <v>0</v>
      </c>
      <c r="C85" s="51">
        <v>0</v>
      </c>
      <c r="D85" s="51">
        <v>13615668172</v>
      </c>
      <c r="E85" s="51">
        <v>-13615668172</v>
      </c>
      <c r="F85" s="51">
        <v>0</v>
      </c>
      <c r="G85" s="51">
        <v>0</v>
      </c>
      <c r="H85" s="51">
        <v>0</v>
      </c>
      <c r="I85" s="51">
        <v>0</v>
      </c>
    </row>
    <row r="86" spans="1:9" x14ac:dyDescent="0.5">
      <c r="A86" s="51" t="s">
        <v>441</v>
      </c>
      <c r="B86" s="51">
        <v>0</v>
      </c>
      <c r="C86" s="51">
        <v>0</v>
      </c>
      <c r="D86" s="51">
        <v>4054027693</v>
      </c>
      <c r="E86" s="51">
        <v>-4054027693</v>
      </c>
      <c r="F86" s="51">
        <v>0</v>
      </c>
      <c r="G86" s="51">
        <v>0</v>
      </c>
      <c r="H86" s="51">
        <v>0</v>
      </c>
      <c r="I86" s="51">
        <v>0</v>
      </c>
    </row>
    <row r="87" spans="1:9" x14ac:dyDescent="0.5">
      <c r="A87" s="51" t="s">
        <v>442</v>
      </c>
      <c r="B87" s="51">
        <v>0</v>
      </c>
      <c r="C87" s="51">
        <v>0</v>
      </c>
      <c r="D87" s="51">
        <v>3549454080</v>
      </c>
      <c r="E87" s="51">
        <v>-3549454080</v>
      </c>
      <c r="F87" s="51">
        <v>0</v>
      </c>
      <c r="G87" s="51">
        <v>0</v>
      </c>
      <c r="H87" s="51">
        <v>0</v>
      </c>
      <c r="I87" s="51">
        <v>0</v>
      </c>
    </row>
    <row r="88" spans="1:9" x14ac:dyDescent="0.5">
      <c r="A88" s="51" t="s">
        <v>443</v>
      </c>
      <c r="B88" s="51">
        <v>0</v>
      </c>
      <c r="C88" s="51">
        <v>0</v>
      </c>
      <c r="D88" s="51">
        <v>888112253</v>
      </c>
      <c r="E88" s="51">
        <v>-888112253</v>
      </c>
      <c r="F88" s="51">
        <v>0</v>
      </c>
      <c r="G88" s="51">
        <v>0</v>
      </c>
      <c r="H88" s="51">
        <v>0</v>
      </c>
      <c r="I88" s="51">
        <v>0</v>
      </c>
    </row>
    <row r="89" spans="1:9" x14ac:dyDescent="0.5">
      <c r="A89" s="51" t="s">
        <v>444</v>
      </c>
      <c r="B89" s="51">
        <v>0</v>
      </c>
      <c r="C89" s="51">
        <v>0</v>
      </c>
      <c r="D89" s="51">
        <v>2769409074</v>
      </c>
      <c r="E89" s="51">
        <v>-2769409074</v>
      </c>
      <c r="F89" s="51">
        <v>0</v>
      </c>
      <c r="G89" s="51">
        <v>0</v>
      </c>
      <c r="H89" s="51">
        <v>0</v>
      </c>
      <c r="I89" s="51">
        <v>0</v>
      </c>
    </row>
    <row r="90" spans="1:9" x14ac:dyDescent="0.5">
      <c r="A90" s="51" t="s">
        <v>445</v>
      </c>
      <c r="B90" s="51">
        <v>0</v>
      </c>
      <c r="C90" s="51">
        <v>0</v>
      </c>
      <c r="D90" s="51">
        <v>312709083</v>
      </c>
      <c r="E90" s="51">
        <v>-312709083</v>
      </c>
      <c r="F90" s="51">
        <v>0</v>
      </c>
      <c r="G90" s="51">
        <v>0</v>
      </c>
      <c r="H90" s="51">
        <v>0</v>
      </c>
      <c r="I90" s="51">
        <v>0</v>
      </c>
    </row>
    <row r="91" spans="1:9" x14ac:dyDescent="0.5">
      <c r="A91" s="51" t="s">
        <v>446</v>
      </c>
      <c r="B91" s="51">
        <v>-19070</v>
      </c>
      <c r="C91" s="51">
        <v>-8731297176</v>
      </c>
      <c r="D91" s="51">
        <v>-6971985323</v>
      </c>
      <c r="E91" s="51">
        <v>-1759311853</v>
      </c>
      <c r="F91" s="51">
        <v>-19070</v>
      </c>
      <c r="G91" s="51">
        <v>-8731297176</v>
      </c>
      <c r="H91" s="51">
        <v>-8340450921</v>
      </c>
      <c r="I91" s="51">
        <v>-390846255</v>
      </c>
    </row>
    <row r="92" spans="1:9" x14ac:dyDescent="0.5">
      <c r="A92" s="51" t="s">
        <v>447</v>
      </c>
      <c r="B92" s="51">
        <v>-25522</v>
      </c>
      <c r="C92" s="51">
        <v>-8333774271</v>
      </c>
      <c r="D92" s="51">
        <v>-7357301781</v>
      </c>
      <c r="E92" s="51">
        <v>-976472490</v>
      </c>
      <c r="F92" s="51">
        <v>-25522</v>
      </c>
      <c r="G92" s="51">
        <v>-8333774271</v>
      </c>
      <c r="H92" s="51">
        <v>-15052326077</v>
      </c>
      <c r="I92" s="51">
        <v>6718551806</v>
      </c>
    </row>
    <row r="93" spans="1:9" x14ac:dyDescent="0.5">
      <c r="A93" s="51" t="s">
        <v>448</v>
      </c>
      <c r="B93" s="51">
        <v>-33478</v>
      </c>
      <c r="C93" s="51">
        <v>-7506148994</v>
      </c>
      <c r="D93" s="51">
        <v>-6482567051</v>
      </c>
      <c r="E93" s="51">
        <v>-1023581943</v>
      </c>
      <c r="F93" s="51">
        <v>-33478</v>
      </c>
      <c r="G93" s="51">
        <v>-7506148994</v>
      </c>
      <c r="H93" s="51">
        <v>-6482567051</v>
      </c>
      <c r="I93" s="51">
        <v>-1023581943</v>
      </c>
    </row>
    <row r="94" spans="1:9" x14ac:dyDescent="0.5">
      <c r="A94" s="51" t="s">
        <v>449</v>
      </c>
      <c r="B94" s="51">
        <v>-25002</v>
      </c>
      <c r="C94" s="51">
        <v>-3746425665</v>
      </c>
      <c r="D94" s="51">
        <v>-3255481113</v>
      </c>
      <c r="E94" s="51">
        <v>-490944552</v>
      </c>
      <c r="F94" s="51">
        <v>-25002</v>
      </c>
      <c r="G94" s="51">
        <v>-3746425665</v>
      </c>
      <c r="H94" s="51">
        <v>-7700500000</v>
      </c>
      <c r="I94" s="51">
        <v>3954074335</v>
      </c>
    </row>
    <row r="95" spans="1:9" x14ac:dyDescent="0.5">
      <c r="A95" s="51" t="s">
        <v>450</v>
      </c>
      <c r="B95" s="51">
        <v>-10001</v>
      </c>
      <c r="C95" s="51">
        <v>-950354527</v>
      </c>
      <c r="D95" s="51">
        <v>-1099769856</v>
      </c>
      <c r="E95" s="51">
        <v>149415329</v>
      </c>
      <c r="F95" s="51">
        <v>-10001</v>
      </c>
      <c r="G95" s="51">
        <v>-950354527</v>
      </c>
      <c r="H95" s="51">
        <v>-2000190000</v>
      </c>
      <c r="I95" s="51">
        <v>1049835473</v>
      </c>
    </row>
    <row r="96" spans="1:9" x14ac:dyDescent="0.5">
      <c r="A96" s="51" t="s">
        <v>451</v>
      </c>
      <c r="B96" s="51">
        <v>-1</v>
      </c>
      <c r="C96" s="51">
        <v>-71978</v>
      </c>
      <c r="D96" s="51">
        <v>-145000</v>
      </c>
      <c r="E96" s="51">
        <v>73022</v>
      </c>
      <c r="F96" s="51">
        <v>-1</v>
      </c>
      <c r="G96" s="51">
        <v>-71978</v>
      </c>
      <c r="H96" s="51">
        <v>-145000</v>
      </c>
      <c r="I96" s="51">
        <v>73022</v>
      </c>
    </row>
    <row r="97" spans="1:9" x14ac:dyDescent="0.5">
      <c r="A97" s="51" t="s">
        <v>452</v>
      </c>
      <c r="B97" s="51">
        <v>38</v>
      </c>
      <c r="C97" s="51">
        <v>29381364</v>
      </c>
      <c r="D97" s="51">
        <v>15090983</v>
      </c>
      <c r="E97" s="51">
        <v>14290381</v>
      </c>
      <c r="F97" s="51">
        <v>38</v>
      </c>
      <c r="G97" s="51">
        <v>29381364</v>
      </c>
      <c r="H97" s="51">
        <v>15090983</v>
      </c>
      <c r="I97" s="51">
        <v>14290381</v>
      </c>
    </row>
    <row r="98" spans="1:9" x14ac:dyDescent="0.5">
      <c r="A98" s="51" t="s">
        <v>453</v>
      </c>
      <c r="B98" s="51">
        <v>565</v>
      </c>
      <c r="C98" s="51">
        <v>352535366</v>
      </c>
      <c r="D98" s="51">
        <v>268339895</v>
      </c>
      <c r="E98" s="51">
        <v>84195471</v>
      </c>
      <c r="F98" s="51">
        <v>565</v>
      </c>
      <c r="G98" s="51">
        <v>352535366</v>
      </c>
      <c r="H98" s="51">
        <v>202188405</v>
      </c>
      <c r="I98" s="51">
        <v>150346961</v>
      </c>
    </row>
    <row r="99" spans="1:9" x14ac:dyDescent="0.5">
      <c r="A99" s="51" t="s">
        <v>454</v>
      </c>
      <c r="B99" s="51">
        <v>-12965</v>
      </c>
      <c r="C99" s="51">
        <v>-5518234236</v>
      </c>
      <c r="D99" s="51">
        <v>-4149392840</v>
      </c>
      <c r="E99" s="51">
        <v>-1368841396</v>
      </c>
      <c r="F99" s="51">
        <v>-12965</v>
      </c>
      <c r="G99" s="51">
        <v>-5518234236</v>
      </c>
      <c r="H99" s="51">
        <v>-4163296433</v>
      </c>
      <c r="I99" s="51">
        <v>-1354937803</v>
      </c>
    </row>
    <row r="100" spans="1:9" x14ac:dyDescent="0.5">
      <c r="A100" s="51" t="s">
        <v>455</v>
      </c>
      <c r="B100" s="51">
        <v>-2745</v>
      </c>
      <c r="C100" s="51">
        <v>-726780050</v>
      </c>
      <c r="D100" s="51">
        <v>-535417462</v>
      </c>
      <c r="E100" s="51">
        <v>-191362588</v>
      </c>
      <c r="F100" s="51">
        <v>-2745</v>
      </c>
      <c r="G100" s="51">
        <v>-726780050</v>
      </c>
      <c r="H100" s="51">
        <v>-693676770</v>
      </c>
      <c r="I100" s="51">
        <v>-33103280</v>
      </c>
    </row>
    <row r="101" spans="1:9" x14ac:dyDescent="0.5">
      <c r="A101" s="51" t="s">
        <v>456</v>
      </c>
      <c r="B101" s="51">
        <v>-27995</v>
      </c>
      <c r="C101" s="51">
        <v>-3881779818</v>
      </c>
      <c r="D101" s="51">
        <v>-2861358800</v>
      </c>
      <c r="E101" s="51">
        <v>-1020421018</v>
      </c>
      <c r="F101" s="51">
        <v>-27995</v>
      </c>
      <c r="G101" s="51">
        <v>-3881779818</v>
      </c>
      <c r="H101" s="51">
        <v>-8240944525</v>
      </c>
      <c r="I101" s="51">
        <v>4359164707</v>
      </c>
    </row>
    <row r="102" spans="1:9" x14ac:dyDescent="0.5">
      <c r="A102" s="51" t="s">
        <v>457</v>
      </c>
      <c r="B102" s="51">
        <v>-24105</v>
      </c>
      <c r="C102" s="51">
        <v>-2022954663</v>
      </c>
      <c r="D102" s="51">
        <v>-1616908663</v>
      </c>
      <c r="E102" s="51">
        <v>-406046000</v>
      </c>
      <c r="F102" s="51">
        <v>-24105</v>
      </c>
      <c r="G102" s="51">
        <v>-2022954663</v>
      </c>
      <c r="H102" s="51">
        <v>-3063170000</v>
      </c>
      <c r="I102" s="51">
        <v>1040215337</v>
      </c>
    </row>
    <row r="103" spans="1:9" x14ac:dyDescent="0.5">
      <c r="A103" s="51" t="s">
        <v>458</v>
      </c>
      <c r="B103" s="51">
        <v>-19868</v>
      </c>
      <c r="C103" s="51">
        <v>-497930899</v>
      </c>
      <c r="D103" s="51">
        <v>-794243168</v>
      </c>
      <c r="E103" s="51">
        <v>296312269</v>
      </c>
      <c r="F103" s="51">
        <v>-19868</v>
      </c>
      <c r="G103" s="51">
        <v>-497930899</v>
      </c>
      <c r="H103" s="51">
        <v>-2622647626</v>
      </c>
      <c r="I103" s="51">
        <v>2124716727</v>
      </c>
    </row>
    <row r="104" spans="1:9" x14ac:dyDescent="0.5">
      <c r="A104" s="51" t="s">
        <v>459</v>
      </c>
      <c r="B104" s="51">
        <v>-1</v>
      </c>
      <c r="C104" s="51">
        <v>-7995</v>
      </c>
      <c r="D104" s="51">
        <v>-19969</v>
      </c>
      <c r="E104" s="51">
        <v>11974</v>
      </c>
      <c r="F104" s="51">
        <v>-1</v>
      </c>
      <c r="G104" s="51">
        <v>-7995</v>
      </c>
      <c r="H104" s="51">
        <v>-121000</v>
      </c>
      <c r="I104" s="51">
        <v>113005</v>
      </c>
    </row>
    <row r="105" spans="1:9" x14ac:dyDescent="0.5">
      <c r="A105" s="51" t="s">
        <v>460</v>
      </c>
      <c r="B105" s="51">
        <v>-15001</v>
      </c>
      <c r="C105" s="51">
        <v>-9211039455</v>
      </c>
      <c r="D105" s="51">
        <v>-6815377920</v>
      </c>
      <c r="E105" s="51">
        <v>-2395661535</v>
      </c>
      <c r="F105" s="51">
        <v>-15001</v>
      </c>
      <c r="G105" s="51">
        <v>-9211039455</v>
      </c>
      <c r="H105" s="51">
        <v>-10277850415</v>
      </c>
      <c r="I105" s="51">
        <v>1066810960</v>
      </c>
    </row>
    <row r="106" spans="1:9" x14ac:dyDescent="0.5">
      <c r="A106" s="51" t="s">
        <v>136</v>
      </c>
      <c r="B106" s="51">
        <v>86689494</v>
      </c>
      <c r="C106" s="51">
        <v>157914841002</v>
      </c>
      <c r="D106" s="51">
        <v>204518343174</v>
      </c>
      <c r="E106" s="51">
        <v>-46603502172</v>
      </c>
      <c r="F106" s="51">
        <v>86689494</v>
      </c>
      <c r="G106" s="51">
        <v>157914841002</v>
      </c>
      <c r="H106" s="51">
        <v>213945328928</v>
      </c>
      <c r="I106" s="51">
        <v>-56030487926</v>
      </c>
    </row>
    <row r="107" spans="1:9" x14ac:dyDescent="0.5">
      <c r="A107" s="51" t="s">
        <v>148</v>
      </c>
      <c r="B107" s="51">
        <v>40976193</v>
      </c>
      <c r="C107" s="51">
        <v>144536030359</v>
      </c>
      <c r="D107" s="51">
        <v>207755189248</v>
      </c>
      <c r="E107" s="51">
        <v>-63219158889</v>
      </c>
      <c r="F107" s="51">
        <v>40976193</v>
      </c>
      <c r="G107" s="51">
        <v>144536030359</v>
      </c>
      <c r="H107" s="51">
        <v>498710722317</v>
      </c>
      <c r="I107" s="51">
        <v>-354174691958</v>
      </c>
    </row>
    <row r="108" spans="1:9" x14ac:dyDescent="0.5">
      <c r="A108" s="51" t="s">
        <v>159</v>
      </c>
      <c r="B108" s="51">
        <v>129125219</v>
      </c>
      <c r="C108" s="51">
        <v>290181911542</v>
      </c>
      <c r="D108" s="51">
        <v>283601530266</v>
      </c>
      <c r="E108" s="51">
        <v>6580381276</v>
      </c>
      <c r="F108" s="51">
        <v>129125219</v>
      </c>
      <c r="G108" s="51">
        <v>290181911542</v>
      </c>
      <c r="H108" s="51">
        <v>347211882596</v>
      </c>
      <c r="I108" s="51">
        <v>-57029971054</v>
      </c>
    </row>
    <row r="109" spans="1:9" x14ac:dyDescent="0.5">
      <c r="A109" s="51" t="s">
        <v>163</v>
      </c>
      <c r="B109" s="51">
        <v>270978604</v>
      </c>
      <c r="C109" s="51">
        <v>733793909307</v>
      </c>
      <c r="D109" s="51">
        <v>746496244137</v>
      </c>
      <c r="E109" s="51">
        <v>-12702334830</v>
      </c>
      <c r="F109" s="51">
        <v>270978604</v>
      </c>
      <c r="G109" s="51">
        <v>733793909307</v>
      </c>
      <c r="H109" s="51">
        <v>687710300665</v>
      </c>
      <c r="I109" s="51">
        <v>46083608642</v>
      </c>
    </row>
    <row r="110" spans="1:9" x14ac:dyDescent="0.5">
      <c r="A110" s="51" t="s">
        <v>152</v>
      </c>
      <c r="B110" s="51">
        <v>237900800</v>
      </c>
      <c r="C110" s="51">
        <v>392951152383</v>
      </c>
      <c r="D110" s="51">
        <v>407214352106</v>
      </c>
      <c r="E110" s="51">
        <v>-14263199723</v>
      </c>
      <c r="F110" s="51">
        <v>237900800</v>
      </c>
      <c r="G110" s="51">
        <v>392951152383</v>
      </c>
      <c r="H110" s="51">
        <v>375359872724</v>
      </c>
      <c r="I110" s="51">
        <v>17591279659</v>
      </c>
    </row>
    <row r="111" spans="1:9" x14ac:dyDescent="0.5">
      <c r="A111" s="51" t="s">
        <v>179</v>
      </c>
      <c r="B111" s="51">
        <v>1435546339</v>
      </c>
      <c r="C111" s="51">
        <v>897825836525</v>
      </c>
      <c r="D111" s="51">
        <v>1078713430188</v>
      </c>
      <c r="E111" s="51">
        <v>-180887593663</v>
      </c>
      <c r="F111" s="51">
        <v>1435546339</v>
      </c>
      <c r="G111" s="51">
        <v>897825836525</v>
      </c>
      <c r="H111" s="51">
        <v>698251721771</v>
      </c>
      <c r="I111" s="51">
        <v>199574114754</v>
      </c>
    </row>
    <row r="112" spans="1:9" x14ac:dyDescent="0.5">
      <c r="A112" s="51" t="s">
        <v>308</v>
      </c>
      <c r="B112" s="51">
        <v>5000</v>
      </c>
      <c r="C112" s="51">
        <v>4301878875</v>
      </c>
      <c r="D112" s="51">
        <v>4301878875</v>
      </c>
      <c r="E112" s="51">
        <v>0</v>
      </c>
      <c r="F112" s="51">
        <v>5000</v>
      </c>
      <c r="G112" s="51">
        <v>4301878875</v>
      </c>
      <c r="H112" s="51">
        <v>4308121125</v>
      </c>
      <c r="I112" s="51">
        <v>-6242250</v>
      </c>
    </row>
    <row r="113" spans="1:9" x14ac:dyDescent="0.5">
      <c r="A113" s="51" t="s">
        <v>285</v>
      </c>
      <c r="B113" s="51">
        <v>0</v>
      </c>
      <c r="C113" s="51">
        <v>0</v>
      </c>
      <c r="D113" s="51">
        <v>-6032000</v>
      </c>
      <c r="E113" s="51">
        <v>6032000</v>
      </c>
      <c r="F113" s="51">
        <v>0</v>
      </c>
      <c r="G113" s="51">
        <v>0</v>
      </c>
      <c r="H113" s="51">
        <v>0</v>
      </c>
      <c r="I113" s="51">
        <v>0</v>
      </c>
    </row>
    <row r="114" spans="1:9" x14ac:dyDescent="0.5">
      <c r="A114" s="51" t="s">
        <v>275</v>
      </c>
      <c r="B114" s="51">
        <v>10000</v>
      </c>
      <c r="C114" s="51">
        <v>9273272000</v>
      </c>
      <c r="D114" s="51">
        <v>9273272000</v>
      </c>
      <c r="E114" s="51">
        <v>0</v>
      </c>
      <c r="F114" s="51">
        <v>10000</v>
      </c>
      <c r="G114" s="51">
        <v>9273272000</v>
      </c>
      <c r="H114" s="51">
        <v>9489847750</v>
      </c>
      <c r="I114" s="51">
        <v>-216575750</v>
      </c>
    </row>
    <row r="115" spans="1:9" x14ac:dyDescent="0.5">
      <c r="A115" s="51" t="s">
        <v>305</v>
      </c>
      <c r="B115" s="51">
        <v>5000</v>
      </c>
      <c r="C115" s="51">
        <v>4221936875</v>
      </c>
      <c r="D115" s="51">
        <v>4228063125</v>
      </c>
      <c r="E115" s="51">
        <v>-6126250</v>
      </c>
      <c r="F115" s="51">
        <v>5000</v>
      </c>
      <c r="G115" s="51">
        <v>4221936875</v>
      </c>
      <c r="H115" s="51">
        <v>4228063125</v>
      </c>
      <c r="I115" s="51">
        <v>-6126250</v>
      </c>
    </row>
    <row r="116" spans="1:9" x14ac:dyDescent="0.5">
      <c r="A116" s="51" t="s">
        <v>282</v>
      </c>
      <c r="B116" s="51">
        <v>230000</v>
      </c>
      <c r="C116" s="51">
        <v>192485346875</v>
      </c>
      <c r="D116" s="51">
        <v>192485346875</v>
      </c>
      <c r="E116" s="51">
        <v>0</v>
      </c>
      <c r="F116" s="51">
        <v>230000</v>
      </c>
      <c r="G116" s="51">
        <v>192485346875</v>
      </c>
      <c r="H116" s="51">
        <v>216483621490</v>
      </c>
      <c r="I116" s="51">
        <v>-23998274615</v>
      </c>
    </row>
    <row r="117" spans="1:9" x14ac:dyDescent="0.5">
      <c r="A117" s="51" t="s">
        <v>293</v>
      </c>
      <c r="B117" s="51">
        <v>105000</v>
      </c>
      <c r="C117" s="51">
        <v>88251471263</v>
      </c>
      <c r="D117" s="51">
        <v>88251471263</v>
      </c>
      <c r="E117" s="51">
        <v>0</v>
      </c>
      <c r="F117" s="51">
        <v>105000</v>
      </c>
      <c r="G117" s="51">
        <v>88251471263</v>
      </c>
      <c r="H117" s="51">
        <v>99026254062</v>
      </c>
      <c r="I117" s="51">
        <v>-10774782799</v>
      </c>
    </row>
    <row r="118" spans="1:9" x14ac:dyDescent="0.5">
      <c r="A118" s="51" t="s">
        <v>310</v>
      </c>
      <c r="B118" s="51">
        <v>10000</v>
      </c>
      <c r="C118" s="51">
        <v>9992750000</v>
      </c>
      <c r="D118" s="51">
        <v>9900072500</v>
      </c>
      <c r="E118" s="51">
        <v>92677500</v>
      </c>
      <c r="F118" s="51">
        <v>10000</v>
      </c>
      <c r="G118" s="51">
        <v>9992750000</v>
      </c>
      <c r="H118" s="51">
        <v>9682014375</v>
      </c>
      <c r="I118" s="51">
        <v>310735625</v>
      </c>
    </row>
    <row r="119" spans="1:9" x14ac:dyDescent="0.5">
      <c r="A119" s="51" t="s">
        <v>298</v>
      </c>
      <c r="B119" s="51">
        <v>0</v>
      </c>
      <c r="C119" s="51">
        <v>0</v>
      </c>
      <c r="D119" s="51">
        <v>76394045</v>
      </c>
      <c r="E119" s="51">
        <v>-76394045</v>
      </c>
      <c r="F119" s="51">
        <v>0</v>
      </c>
      <c r="G119" s="51">
        <v>0</v>
      </c>
      <c r="H119" s="51">
        <v>0</v>
      </c>
      <c r="I119" s="51">
        <v>0</v>
      </c>
    </row>
    <row r="120" spans="1:9" x14ac:dyDescent="0.5">
      <c r="A120" s="51" t="s">
        <v>286</v>
      </c>
      <c r="B120" s="51">
        <v>5000</v>
      </c>
      <c r="C120" s="51">
        <v>4475752725</v>
      </c>
      <c r="D120" s="51">
        <v>4478244375</v>
      </c>
      <c r="E120" s="51">
        <v>-2491650</v>
      </c>
      <c r="F120" s="51">
        <v>5000</v>
      </c>
      <c r="G120" s="51">
        <v>4475752725</v>
      </c>
      <c r="H120" s="51">
        <v>4478244375</v>
      </c>
      <c r="I120" s="51">
        <v>-2491650</v>
      </c>
    </row>
    <row r="121" spans="1:9" x14ac:dyDescent="0.5">
      <c r="A121" s="51" t="s">
        <v>292</v>
      </c>
      <c r="B121" s="51">
        <v>0</v>
      </c>
      <c r="C121" s="51">
        <v>0</v>
      </c>
      <c r="D121" s="51">
        <v>-142425001</v>
      </c>
      <c r="E121" s="51">
        <v>142425001</v>
      </c>
      <c r="F121" s="51">
        <v>0</v>
      </c>
      <c r="G121" s="51">
        <v>0</v>
      </c>
      <c r="H121" s="51">
        <v>0</v>
      </c>
      <c r="I121" s="51">
        <v>0</v>
      </c>
    </row>
    <row r="122" spans="1:9" x14ac:dyDescent="0.5">
      <c r="A122" s="51" t="s">
        <v>314</v>
      </c>
      <c r="B122" s="51">
        <v>5000</v>
      </c>
      <c r="C122" s="51">
        <v>4346846250</v>
      </c>
      <c r="D122" s="51">
        <v>4353153750</v>
      </c>
      <c r="E122" s="51">
        <v>-6307500</v>
      </c>
      <c r="F122" s="51">
        <v>5000</v>
      </c>
      <c r="G122" s="51">
        <v>4346846250</v>
      </c>
      <c r="H122" s="51">
        <v>4353153750</v>
      </c>
      <c r="I122" s="51">
        <v>-6307500</v>
      </c>
    </row>
    <row r="123" spans="1:9" x14ac:dyDescent="0.5">
      <c r="A123" s="51" t="s">
        <v>303</v>
      </c>
      <c r="B123" s="51">
        <v>5000</v>
      </c>
      <c r="C123" s="51">
        <v>4080139752</v>
      </c>
      <c r="D123" s="51">
        <v>4055607551</v>
      </c>
      <c r="E123" s="51">
        <v>24532201</v>
      </c>
      <c r="F123" s="51">
        <v>5000</v>
      </c>
      <c r="G123" s="51">
        <v>4080139752</v>
      </c>
      <c r="H123" s="51">
        <v>4027117545</v>
      </c>
      <c r="I123" s="51">
        <v>53022207</v>
      </c>
    </row>
    <row r="124" spans="1:9" x14ac:dyDescent="0.5">
      <c r="A124" s="51" t="s">
        <v>301</v>
      </c>
      <c r="B124" s="51">
        <v>0</v>
      </c>
      <c r="C124" s="51">
        <v>0</v>
      </c>
      <c r="D124" s="51">
        <v>41738236</v>
      </c>
      <c r="E124" s="51">
        <v>-41738236</v>
      </c>
      <c r="F124" s="51">
        <v>0</v>
      </c>
      <c r="G124" s="51">
        <v>0</v>
      </c>
      <c r="H124" s="51">
        <v>0</v>
      </c>
      <c r="I124" s="51">
        <v>0</v>
      </c>
    </row>
    <row r="125" spans="1:9" x14ac:dyDescent="0.5">
      <c r="A125" s="51" t="s">
        <v>276</v>
      </c>
      <c r="B125" s="51">
        <v>5000</v>
      </c>
      <c r="C125" s="51">
        <v>3937143500</v>
      </c>
      <c r="D125" s="51">
        <v>4057056500</v>
      </c>
      <c r="E125" s="51">
        <v>-119913000</v>
      </c>
      <c r="F125" s="51">
        <v>5000</v>
      </c>
      <c r="G125" s="51">
        <v>3937143500</v>
      </c>
      <c r="H125" s="51">
        <v>4062943500</v>
      </c>
      <c r="I125" s="51">
        <v>-125800000</v>
      </c>
    </row>
    <row r="126" spans="1:9" x14ac:dyDescent="0.5">
      <c r="A126" s="51" t="s">
        <v>304</v>
      </c>
      <c r="B126" s="51">
        <v>5000</v>
      </c>
      <c r="C126" s="51">
        <v>4396810000</v>
      </c>
      <c r="D126" s="51">
        <v>4403190000</v>
      </c>
      <c r="E126" s="51">
        <v>-6380000</v>
      </c>
      <c r="F126" s="51">
        <v>5000</v>
      </c>
      <c r="G126" s="51">
        <v>4396810000</v>
      </c>
      <c r="H126" s="51">
        <v>4403190000</v>
      </c>
      <c r="I126" s="51">
        <v>-6380000</v>
      </c>
    </row>
    <row r="127" spans="1:9" x14ac:dyDescent="0.5">
      <c r="A127" s="51" t="s">
        <v>281</v>
      </c>
      <c r="B127" s="51">
        <v>0</v>
      </c>
      <c r="C127" s="51">
        <v>0</v>
      </c>
      <c r="D127" s="51">
        <v>-72333110</v>
      </c>
      <c r="E127" s="51">
        <v>72333110</v>
      </c>
      <c r="F127" s="51">
        <v>0</v>
      </c>
      <c r="G127" s="51">
        <v>0</v>
      </c>
      <c r="H127" s="51">
        <v>0</v>
      </c>
      <c r="I127" s="51">
        <v>0</v>
      </c>
    </row>
    <row r="128" spans="1:9" x14ac:dyDescent="0.5">
      <c r="A128" s="51" t="s">
        <v>300</v>
      </c>
      <c r="B128" s="51">
        <v>5000</v>
      </c>
      <c r="C128" s="51">
        <v>4284591417</v>
      </c>
      <c r="D128" s="51">
        <v>4248077625</v>
      </c>
      <c r="E128" s="51">
        <v>36513792</v>
      </c>
      <c r="F128" s="51">
        <v>5000</v>
      </c>
      <c r="G128" s="51">
        <v>4284591417</v>
      </c>
      <c r="H128" s="51">
        <v>4248077625</v>
      </c>
      <c r="I128" s="51">
        <v>36513792</v>
      </c>
    </row>
    <row r="129" spans="1:9" x14ac:dyDescent="0.5">
      <c r="A129" s="51" t="s">
        <v>302</v>
      </c>
      <c r="B129" s="51">
        <v>5000</v>
      </c>
      <c r="C129" s="51">
        <v>4176969500</v>
      </c>
      <c r="D129" s="51">
        <v>4142188485</v>
      </c>
      <c r="E129" s="51">
        <v>34781015</v>
      </c>
      <c r="F129" s="51">
        <v>5000</v>
      </c>
      <c r="G129" s="51">
        <v>4176969500</v>
      </c>
      <c r="H129" s="51">
        <v>4183030500</v>
      </c>
      <c r="I129" s="51">
        <v>-6061000</v>
      </c>
    </row>
    <row r="130" spans="1:9" x14ac:dyDescent="0.5">
      <c r="A130" s="51" t="s">
        <v>277</v>
      </c>
      <c r="B130" s="51">
        <v>5000</v>
      </c>
      <c r="C130" s="51">
        <v>3947136250</v>
      </c>
      <c r="D130" s="51">
        <v>3952863750</v>
      </c>
      <c r="E130" s="51">
        <v>-5727500</v>
      </c>
      <c r="F130" s="51">
        <v>5000</v>
      </c>
      <c r="G130" s="51">
        <v>3947136250</v>
      </c>
      <c r="H130" s="51">
        <v>3952863750</v>
      </c>
      <c r="I130" s="51">
        <v>-5727500</v>
      </c>
    </row>
    <row r="131" spans="1:9" x14ac:dyDescent="0.5">
      <c r="A131" s="51" t="s">
        <v>283</v>
      </c>
      <c r="B131" s="51">
        <v>10000</v>
      </c>
      <c r="C131" s="51">
        <v>8458862875</v>
      </c>
      <c r="D131" s="51">
        <v>8458862875</v>
      </c>
      <c r="E131" s="51">
        <v>0</v>
      </c>
      <c r="F131" s="51">
        <v>10000</v>
      </c>
      <c r="G131" s="51">
        <v>8458862875</v>
      </c>
      <c r="H131" s="51">
        <v>9453226250</v>
      </c>
      <c r="I131" s="51">
        <v>-994363375</v>
      </c>
    </row>
    <row r="132" spans="1:9" x14ac:dyDescent="0.5">
      <c r="A132" s="51" t="s">
        <v>294</v>
      </c>
      <c r="B132" s="51">
        <v>10000</v>
      </c>
      <c r="C132" s="51">
        <v>8075141275</v>
      </c>
      <c r="D132" s="51">
        <v>8148088350</v>
      </c>
      <c r="E132" s="51">
        <v>-72947075</v>
      </c>
      <c r="F132" s="51">
        <v>10000</v>
      </c>
      <c r="G132" s="51">
        <v>8075141275</v>
      </c>
      <c r="H132" s="51">
        <v>8616242250</v>
      </c>
      <c r="I132" s="51">
        <v>-541100975</v>
      </c>
    </row>
    <row r="133" spans="1:9" x14ac:dyDescent="0.5">
      <c r="A133" s="51" t="s">
        <v>147</v>
      </c>
      <c r="B133" s="51">
        <v>21015982</v>
      </c>
      <c r="C133" s="51">
        <v>429870201705</v>
      </c>
      <c r="D133" s="51">
        <v>463680217569</v>
      </c>
      <c r="E133" s="51">
        <v>-33810015864</v>
      </c>
      <c r="F133" s="51">
        <v>21015982</v>
      </c>
      <c r="G133" s="51">
        <v>429870201705</v>
      </c>
      <c r="H133" s="51">
        <v>203684140030</v>
      </c>
      <c r="I133" s="51">
        <v>226186061675</v>
      </c>
    </row>
    <row r="134" spans="1:9" x14ac:dyDescent="0.5">
      <c r="A134" s="51" t="s">
        <v>175</v>
      </c>
      <c r="B134" s="51">
        <v>222716489</v>
      </c>
      <c r="C134" s="51">
        <v>223659960591</v>
      </c>
      <c r="D134" s="51">
        <v>239576685056</v>
      </c>
      <c r="E134" s="51">
        <v>-15916724465</v>
      </c>
      <c r="F134" s="51">
        <v>222716489</v>
      </c>
      <c r="G134" s="51">
        <v>223659960591</v>
      </c>
      <c r="H134" s="51">
        <v>182431710404</v>
      </c>
      <c r="I134" s="51">
        <v>41228250187</v>
      </c>
    </row>
    <row r="135" spans="1:9" x14ac:dyDescent="0.5">
      <c r="A135" s="51" t="s">
        <v>182</v>
      </c>
      <c r="B135" s="51">
        <v>38278479</v>
      </c>
      <c r="C135" s="51">
        <v>171739749228</v>
      </c>
      <c r="D135" s="51">
        <v>178433392016</v>
      </c>
      <c r="E135" s="51">
        <v>-6693642788</v>
      </c>
      <c r="F135" s="51">
        <v>38278479</v>
      </c>
      <c r="G135" s="51">
        <v>171739749228</v>
      </c>
      <c r="H135" s="51">
        <v>158033748344</v>
      </c>
      <c r="I135" s="51">
        <v>13706000884</v>
      </c>
    </row>
    <row r="136" spans="1:9" x14ac:dyDescent="0.5">
      <c r="A136" s="51" t="s">
        <v>171</v>
      </c>
      <c r="B136" s="51">
        <v>346932815</v>
      </c>
      <c r="C136" s="51">
        <v>930113318881</v>
      </c>
      <c r="D136" s="51">
        <v>1121962966758</v>
      </c>
      <c r="E136" s="51">
        <v>-191849647877</v>
      </c>
      <c r="F136" s="51">
        <v>346932815</v>
      </c>
      <c r="G136" s="51">
        <v>930113318881</v>
      </c>
      <c r="H136" s="51">
        <v>1017385857633</v>
      </c>
      <c r="I136" s="51">
        <v>-87272538752</v>
      </c>
    </row>
    <row r="137" spans="1:9" x14ac:dyDescent="0.5">
      <c r="A137" s="51" t="s">
        <v>461</v>
      </c>
      <c r="B137" s="51">
        <v>85230570</v>
      </c>
      <c r="C137" s="51">
        <v>138138919112</v>
      </c>
      <c r="D137" s="51">
        <v>198010472833</v>
      </c>
      <c r="E137" s="51">
        <v>-59871553721</v>
      </c>
      <c r="F137" s="51">
        <v>85230570</v>
      </c>
      <c r="G137" s="51">
        <v>138138919112</v>
      </c>
      <c r="H137" s="51">
        <v>182836520972</v>
      </c>
      <c r="I137" s="51">
        <v>-44697601860</v>
      </c>
    </row>
    <row r="138" spans="1:9" x14ac:dyDescent="0.5">
      <c r="A138" s="51" t="s">
        <v>462</v>
      </c>
      <c r="B138" s="51">
        <v>180000</v>
      </c>
      <c r="C138" s="51">
        <v>4493384300592</v>
      </c>
      <c r="D138" s="51">
        <v>5356043799092</v>
      </c>
      <c r="E138" s="51">
        <v>-862659498500</v>
      </c>
      <c r="F138" s="51">
        <v>180000</v>
      </c>
      <c r="G138" s="51">
        <v>4493384300592</v>
      </c>
      <c r="H138" s="51">
        <v>2662750642113</v>
      </c>
      <c r="I138" s="51">
        <v>1830633658479</v>
      </c>
    </row>
    <row r="139" spans="1:9" x14ac:dyDescent="0.5">
      <c r="A139" s="51" t="s">
        <v>463</v>
      </c>
      <c r="B139" s="51">
        <v>1346518</v>
      </c>
      <c r="C139" s="51">
        <v>5596720306966</v>
      </c>
      <c r="D139" s="51">
        <v>5008852911029</v>
      </c>
      <c r="E139" s="51">
        <v>587867395937</v>
      </c>
      <c r="F139" s="51">
        <v>1346518</v>
      </c>
      <c r="G139" s="51">
        <v>5596720306966</v>
      </c>
      <c r="H139" s="51">
        <v>5594836019215</v>
      </c>
      <c r="I139" s="51">
        <v>1884287751</v>
      </c>
    </row>
    <row r="140" spans="1:9" ht="17.399999999999999" thickBot="1" x14ac:dyDescent="0.55000000000000004">
      <c r="A140" s="69" t="s">
        <v>2</v>
      </c>
      <c r="B140" s="55">
        <f t="shared" ref="B140:I140" si="0">SUM(B7:B139)</f>
        <v>58473664501</v>
      </c>
      <c r="C140" s="55">
        <f t="shared" si="0"/>
        <v>178826176516315</v>
      </c>
      <c r="D140" s="55">
        <f t="shared" si="0"/>
        <v>183063898013629</v>
      </c>
      <c r="E140" s="55">
        <f t="shared" si="0"/>
        <v>-4237721497314</v>
      </c>
      <c r="F140" s="55">
        <f t="shared" si="0"/>
        <v>58473664501</v>
      </c>
      <c r="G140" s="55">
        <f t="shared" si="0"/>
        <v>178826176516315</v>
      </c>
      <c r="H140" s="55">
        <f t="shared" si="0"/>
        <v>137834671552541</v>
      </c>
      <c r="I140" s="55">
        <f t="shared" si="0"/>
        <v>40991504963774</v>
      </c>
    </row>
    <row r="141" spans="1:9" ht="17.399999999999999" thickTop="1" x14ac:dyDescent="0.5"/>
    <row r="142" spans="1:9" x14ac:dyDescent="0.5">
      <c r="A142" s="51" t="s">
        <v>413</v>
      </c>
    </row>
    <row r="144" spans="1:9" x14ac:dyDescent="0.5">
      <c r="I144" s="7" t="b">
        <f>I140='درآمد سرمایه گذاری مشتقه '!H85+'درآمد سرمایه گذاری در گواهی سپر'!E12+'درآمد سرمایه گذاری در اوراق بها'!I50+'درآمد سرمایه گذاری در صندوق'!H41+'درآمد سرمایه گذاری در سهام '!H50</f>
        <v>1</v>
      </c>
    </row>
  </sheetData>
  <mergeCells count="6"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8"/>
  <sheetViews>
    <sheetView rightToLeft="1" zoomScale="85" zoomScaleNormal="85" zoomScaleSheetLayoutView="85" workbookViewId="0">
      <selection activeCell="S20" sqref="S20"/>
    </sheetView>
  </sheetViews>
  <sheetFormatPr defaultColWidth="9.109375" defaultRowHeight="16.2" x14ac:dyDescent="0.5"/>
  <cols>
    <col min="1" max="1" width="54.5546875" style="5" customWidth="1"/>
    <col min="2" max="2" width="22.5546875" style="5" customWidth="1"/>
    <col min="3" max="3" width="12" style="5" customWidth="1"/>
    <col min="4" max="4" width="11.5546875" style="5" customWidth="1"/>
    <col min="5" max="5" width="15" style="5" customWidth="1"/>
    <col min="6" max="6" width="12.5546875" style="5" customWidth="1"/>
    <col min="7" max="7" width="15.44140625" style="5" customWidth="1"/>
    <col min="8" max="8" width="17.5546875" style="5" customWidth="1"/>
    <col min="9" max="9" width="12.33203125" style="5" customWidth="1"/>
    <col min="10" max="10" width="12.44140625" style="5" customWidth="1"/>
    <col min="11" max="11" width="11.6640625" style="5" customWidth="1"/>
    <col min="12" max="12" width="15.109375" style="5" customWidth="1"/>
    <col min="13" max="13" width="15.88671875" style="5" customWidth="1"/>
    <col min="14" max="16384" width="9.109375" style="5"/>
  </cols>
  <sheetData>
    <row r="1" spans="1:13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0.399999999999999" x14ac:dyDescent="0.65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399999999999999" hidden="1" x14ac:dyDescent="0.5">
      <c r="A4" s="62" t="s">
        <v>66</v>
      </c>
      <c r="B4" s="62"/>
      <c r="C4" s="62"/>
      <c r="D4" s="62"/>
      <c r="E4" s="62"/>
      <c r="F4" s="62"/>
      <c r="G4" s="62"/>
      <c r="H4" s="62"/>
      <c r="I4" s="62"/>
    </row>
    <row r="5" spans="1:13" ht="18" hidden="1" thickBot="1" x14ac:dyDescent="0.6">
      <c r="A5" s="1"/>
      <c r="B5" s="2"/>
      <c r="C5" s="2"/>
      <c r="D5" s="2"/>
      <c r="E5" s="2"/>
    </row>
    <row r="6" spans="1:13" ht="18" hidden="1" thickBot="1" x14ac:dyDescent="0.6">
      <c r="A6" s="1"/>
      <c r="B6" s="96" t="s">
        <v>197</v>
      </c>
      <c r="C6" s="96"/>
      <c r="D6" s="96"/>
      <c r="E6" s="96"/>
      <c r="F6" s="96" t="s">
        <v>122</v>
      </c>
      <c r="G6" s="96"/>
      <c r="H6" s="96"/>
      <c r="I6" s="96"/>
    </row>
    <row r="7" spans="1:13" ht="18" hidden="1" thickBot="1" x14ac:dyDescent="0.6">
      <c r="A7" s="11" t="s">
        <v>37</v>
      </c>
      <c r="B7" s="11" t="s">
        <v>38</v>
      </c>
      <c r="C7" s="11" t="s">
        <v>39</v>
      </c>
      <c r="D7" s="11" t="s">
        <v>40</v>
      </c>
      <c r="E7" s="11" t="s">
        <v>41</v>
      </c>
      <c r="F7" s="11" t="s">
        <v>38</v>
      </c>
      <c r="G7" s="11" t="s">
        <v>39</v>
      </c>
      <c r="H7" s="11" t="s">
        <v>40</v>
      </c>
      <c r="I7" s="11" t="s">
        <v>41</v>
      </c>
    </row>
    <row r="8" spans="1:13" hidden="1" x14ac:dyDescent="0.5">
      <c r="A8" s="8"/>
      <c r="B8" s="39"/>
      <c r="C8" s="39"/>
      <c r="D8" s="38"/>
      <c r="E8" s="39"/>
      <c r="F8" s="39"/>
      <c r="G8" s="39"/>
      <c r="H8" s="38"/>
      <c r="I8" s="39"/>
    </row>
    <row r="9" spans="1:13" ht="20.399999999999999" x14ac:dyDescent="0.65">
      <c r="A9" s="35"/>
      <c r="B9" s="35"/>
      <c r="C9" s="35"/>
      <c r="D9" s="35"/>
      <c r="E9" s="35"/>
      <c r="F9" s="35"/>
      <c r="G9" s="35"/>
      <c r="H9" s="35"/>
      <c r="I9" s="35"/>
    </row>
    <row r="10" spans="1:13" ht="20.399999999999999" x14ac:dyDescent="0.5">
      <c r="A10" s="63" t="s">
        <v>75</v>
      </c>
      <c r="B10" s="63"/>
      <c r="C10" s="63"/>
      <c r="D10" s="63"/>
      <c r="E10" s="63"/>
      <c r="F10" s="63"/>
      <c r="G10" s="63"/>
      <c r="H10" s="63"/>
      <c r="I10" s="63"/>
    </row>
    <row r="11" spans="1:13" ht="18" thickBot="1" x14ac:dyDescent="0.6">
      <c r="A11" s="1"/>
      <c r="B11" s="2"/>
      <c r="C11" s="2"/>
      <c r="D11" s="2"/>
      <c r="E11" s="2"/>
      <c r="F11" s="2"/>
      <c r="G11" s="2"/>
      <c r="H11" s="2"/>
    </row>
    <row r="12" spans="1:13" ht="18.600000000000001" customHeight="1" thickBot="1" x14ac:dyDescent="0.6">
      <c r="A12" s="1"/>
      <c r="B12" s="96" t="s">
        <v>197</v>
      </c>
      <c r="C12" s="96"/>
      <c r="D12" s="96"/>
      <c r="E12" s="96"/>
      <c r="F12" s="96"/>
      <c r="G12" s="96"/>
      <c r="H12" s="96" t="s">
        <v>122</v>
      </c>
      <c r="I12" s="96"/>
      <c r="J12" s="96"/>
      <c r="K12" s="96"/>
      <c r="L12" s="96"/>
      <c r="M12" s="96"/>
    </row>
    <row r="13" spans="1:13" ht="18" thickBot="1" x14ac:dyDescent="0.6">
      <c r="A13" s="11" t="s">
        <v>37</v>
      </c>
      <c r="B13" s="11" t="s">
        <v>77</v>
      </c>
      <c r="C13" s="11" t="s">
        <v>76</v>
      </c>
      <c r="D13" s="11" t="s">
        <v>78</v>
      </c>
      <c r="E13" s="11" t="s">
        <v>74</v>
      </c>
      <c r="F13" s="11" t="s">
        <v>39</v>
      </c>
      <c r="G13" s="11" t="s">
        <v>40</v>
      </c>
      <c r="H13" s="11" t="s">
        <v>77</v>
      </c>
      <c r="I13" s="11" t="s">
        <v>76</v>
      </c>
      <c r="J13" s="11" t="s">
        <v>78</v>
      </c>
      <c r="K13" s="11" t="s">
        <v>74</v>
      </c>
      <c r="L13" s="11" t="s">
        <v>39</v>
      </c>
      <c r="M13" s="11" t="s">
        <v>40</v>
      </c>
    </row>
    <row r="14" spans="1:13" x14ac:dyDescent="0.5">
      <c r="A14" s="51" t="s">
        <v>515</v>
      </c>
      <c r="B14" s="51" t="s">
        <v>529</v>
      </c>
      <c r="C14" s="51" t="s">
        <v>530</v>
      </c>
      <c r="D14" s="51" t="s">
        <v>319</v>
      </c>
      <c r="E14" s="51">
        <v>100</v>
      </c>
      <c r="F14" s="51">
        <v>2700000</v>
      </c>
      <c r="G14" s="51" t="s">
        <v>531</v>
      </c>
      <c r="H14" s="51" t="s">
        <v>529</v>
      </c>
      <c r="I14" s="51" t="s">
        <v>530</v>
      </c>
      <c r="J14" s="51" t="s">
        <v>319</v>
      </c>
      <c r="K14" s="51">
        <v>202</v>
      </c>
      <c r="L14" s="51">
        <v>2700000</v>
      </c>
      <c r="M14" s="51" t="s">
        <v>531</v>
      </c>
    </row>
    <row r="15" spans="1:13" x14ac:dyDescent="0.5">
      <c r="A15" s="51" t="s">
        <v>514</v>
      </c>
      <c r="B15" s="51" t="s">
        <v>529</v>
      </c>
      <c r="C15" s="51" t="s">
        <v>530</v>
      </c>
      <c r="D15" s="51" t="s">
        <v>319</v>
      </c>
      <c r="E15" s="51">
        <v>100</v>
      </c>
      <c r="F15" s="51">
        <v>3000000</v>
      </c>
      <c r="G15" s="51" t="s">
        <v>531</v>
      </c>
      <c r="H15" s="51" t="s">
        <v>529</v>
      </c>
      <c r="I15" s="51" t="s">
        <v>530</v>
      </c>
      <c r="J15" s="51" t="s">
        <v>319</v>
      </c>
      <c r="K15" s="51">
        <v>443</v>
      </c>
      <c r="L15" s="51">
        <v>3000000</v>
      </c>
      <c r="M15" s="51" t="s">
        <v>531</v>
      </c>
    </row>
    <row r="16" spans="1:13" x14ac:dyDescent="0.5">
      <c r="A16" s="51" t="s">
        <v>484</v>
      </c>
      <c r="B16" s="51" t="s">
        <v>529</v>
      </c>
      <c r="C16" s="51" t="s">
        <v>530</v>
      </c>
      <c r="D16" s="51" t="s">
        <v>319</v>
      </c>
      <c r="E16" s="51">
        <v>90</v>
      </c>
      <c r="F16" s="51">
        <v>3300000</v>
      </c>
      <c r="G16" s="51" t="s">
        <v>531</v>
      </c>
      <c r="H16" s="51" t="s">
        <v>529</v>
      </c>
      <c r="I16" s="51" t="s">
        <v>530</v>
      </c>
      <c r="J16" s="51" t="s">
        <v>319</v>
      </c>
      <c r="K16" s="51">
        <v>233</v>
      </c>
      <c r="L16" s="51">
        <v>3300000</v>
      </c>
      <c r="M16" s="51" t="s">
        <v>531</v>
      </c>
    </row>
    <row r="17" spans="1:13" x14ac:dyDescent="0.5">
      <c r="A17" s="51" t="s">
        <v>522</v>
      </c>
      <c r="B17" s="51" t="s">
        <v>319</v>
      </c>
      <c r="C17" s="51" t="s">
        <v>319</v>
      </c>
      <c r="D17" s="51" t="s">
        <v>319</v>
      </c>
      <c r="E17" s="51">
        <v>0</v>
      </c>
      <c r="F17" s="51">
        <v>0</v>
      </c>
      <c r="G17" s="51" t="s">
        <v>319</v>
      </c>
      <c r="H17" s="51" t="s">
        <v>529</v>
      </c>
      <c r="I17" s="51" t="s">
        <v>530</v>
      </c>
      <c r="J17" s="51" t="s">
        <v>319</v>
      </c>
      <c r="K17" s="51">
        <v>116</v>
      </c>
      <c r="L17" s="51">
        <v>3600000</v>
      </c>
      <c r="M17" s="51" t="s">
        <v>531</v>
      </c>
    </row>
    <row r="18" spans="1:13" x14ac:dyDescent="0.5">
      <c r="A18" s="51" t="s">
        <v>485</v>
      </c>
      <c r="B18" s="51" t="s">
        <v>529</v>
      </c>
      <c r="C18" s="51" t="s">
        <v>530</v>
      </c>
      <c r="D18" s="51" t="s">
        <v>319</v>
      </c>
      <c r="E18" s="51">
        <v>3</v>
      </c>
      <c r="F18" s="51">
        <v>3900000</v>
      </c>
      <c r="G18" s="51" t="s">
        <v>531</v>
      </c>
      <c r="H18" s="51" t="s">
        <v>529</v>
      </c>
      <c r="I18" s="51" t="s">
        <v>530</v>
      </c>
      <c r="J18" s="51" t="s">
        <v>319</v>
      </c>
      <c r="K18" s="51">
        <v>103</v>
      </c>
      <c r="L18" s="51">
        <v>3900000</v>
      </c>
      <c r="M18" s="51" t="s">
        <v>531</v>
      </c>
    </row>
    <row r="19" spans="1:13" x14ac:dyDescent="0.5">
      <c r="A19" s="51" t="s">
        <v>483</v>
      </c>
      <c r="B19" s="51" t="s">
        <v>529</v>
      </c>
      <c r="C19" s="51" t="s">
        <v>530</v>
      </c>
      <c r="D19" s="51" t="s">
        <v>319</v>
      </c>
      <c r="E19" s="51">
        <v>304</v>
      </c>
      <c r="F19" s="51">
        <v>3500000</v>
      </c>
      <c r="G19" s="51" t="s">
        <v>383</v>
      </c>
      <c r="H19" s="51" t="s">
        <v>529</v>
      </c>
      <c r="I19" s="51" t="s">
        <v>530</v>
      </c>
      <c r="J19" s="51" t="s">
        <v>319</v>
      </c>
      <c r="K19" s="51">
        <v>593</v>
      </c>
      <c r="L19" s="51">
        <v>3500000</v>
      </c>
      <c r="M19" s="51" t="s">
        <v>383</v>
      </c>
    </row>
    <row r="20" spans="1:13" x14ac:dyDescent="0.5">
      <c r="A20" s="51" t="s">
        <v>504</v>
      </c>
      <c r="B20" s="51" t="s">
        <v>529</v>
      </c>
      <c r="C20" s="51" t="s">
        <v>530</v>
      </c>
      <c r="D20" s="51" t="s">
        <v>319</v>
      </c>
      <c r="E20" s="51">
        <v>200</v>
      </c>
      <c r="F20" s="51">
        <v>4000000</v>
      </c>
      <c r="G20" s="51" t="s">
        <v>383</v>
      </c>
      <c r="H20" s="51" t="s">
        <v>529</v>
      </c>
      <c r="I20" s="51" t="s">
        <v>530</v>
      </c>
      <c r="J20" s="51" t="s">
        <v>319</v>
      </c>
      <c r="K20" s="51">
        <v>311</v>
      </c>
      <c r="L20" s="51">
        <v>4000000</v>
      </c>
      <c r="M20" s="51" t="s">
        <v>383</v>
      </c>
    </row>
    <row r="21" spans="1:13" x14ac:dyDescent="0.5">
      <c r="A21" s="51" t="s">
        <v>495</v>
      </c>
      <c r="B21" s="51" t="s">
        <v>529</v>
      </c>
      <c r="C21" s="51" t="s">
        <v>530</v>
      </c>
      <c r="D21" s="51" t="s">
        <v>319</v>
      </c>
      <c r="E21" s="51">
        <v>201</v>
      </c>
      <c r="F21" s="51">
        <v>4500000</v>
      </c>
      <c r="G21" s="51" t="s">
        <v>383</v>
      </c>
      <c r="H21" s="51" t="s">
        <v>529</v>
      </c>
      <c r="I21" s="51" t="s">
        <v>530</v>
      </c>
      <c r="J21" s="51" t="s">
        <v>319</v>
      </c>
      <c r="K21" s="51">
        <v>200</v>
      </c>
      <c r="L21" s="51">
        <v>4500000</v>
      </c>
      <c r="M21" s="51" t="s">
        <v>383</v>
      </c>
    </row>
    <row r="22" spans="1:13" x14ac:dyDescent="0.5">
      <c r="A22" s="51" t="s">
        <v>501</v>
      </c>
      <c r="B22" s="51" t="s">
        <v>529</v>
      </c>
      <c r="C22" s="51" t="s">
        <v>530</v>
      </c>
      <c r="D22" s="51" t="s">
        <v>319</v>
      </c>
      <c r="E22" s="51">
        <v>34105</v>
      </c>
      <c r="F22" s="51">
        <v>1100000</v>
      </c>
      <c r="G22" s="51" t="s">
        <v>532</v>
      </c>
      <c r="H22" s="51" t="s">
        <v>319</v>
      </c>
      <c r="I22" s="51" t="s">
        <v>319</v>
      </c>
      <c r="J22" s="51" t="s">
        <v>319</v>
      </c>
      <c r="K22" s="51">
        <v>0</v>
      </c>
      <c r="L22" s="51">
        <v>0</v>
      </c>
      <c r="M22" s="51" t="s">
        <v>319</v>
      </c>
    </row>
    <row r="23" spans="1:13" x14ac:dyDescent="0.5">
      <c r="A23" s="51" t="s">
        <v>517</v>
      </c>
      <c r="B23" s="51" t="s">
        <v>529</v>
      </c>
      <c r="C23" s="51" t="s">
        <v>530</v>
      </c>
      <c r="D23" s="51" t="s">
        <v>319</v>
      </c>
      <c r="E23" s="51">
        <v>108351</v>
      </c>
      <c r="F23" s="51">
        <v>1300000</v>
      </c>
      <c r="G23" s="51" t="s">
        <v>532</v>
      </c>
      <c r="H23" s="51" t="s">
        <v>319</v>
      </c>
      <c r="I23" s="51" t="s">
        <v>319</v>
      </c>
      <c r="J23" s="51" t="s">
        <v>319</v>
      </c>
      <c r="K23" s="51">
        <v>0</v>
      </c>
      <c r="L23" s="51">
        <v>0</v>
      </c>
      <c r="M23" s="51" t="s">
        <v>319</v>
      </c>
    </row>
    <row r="24" spans="1:13" x14ac:dyDescent="0.5">
      <c r="A24" s="51" t="s">
        <v>500</v>
      </c>
      <c r="B24" s="51" t="s">
        <v>529</v>
      </c>
      <c r="C24" s="51" t="s">
        <v>530</v>
      </c>
      <c r="D24" s="51" t="s">
        <v>319</v>
      </c>
      <c r="E24" s="51">
        <v>47743</v>
      </c>
      <c r="F24" s="51">
        <v>1500000</v>
      </c>
      <c r="G24" s="51" t="s">
        <v>532</v>
      </c>
      <c r="H24" s="51" t="s">
        <v>319</v>
      </c>
      <c r="I24" s="51" t="s">
        <v>319</v>
      </c>
      <c r="J24" s="51" t="s">
        <v>319</v>
      </c>
      <c r="K24" s="51">
        <v>0</v>
      </c>
      <c r="L24" s="51">
        <v>0</v>
      </c>
      <c r="M24" s="51" t="s">
        <v>319</v>
      </c>
    </row>
    <row r="25" spans="1:13" x14ac:dyDescent="0.5">
      <c r="A25" s="51" t="s">
        <v>520</v>
      </c>
      <c r="B25" s="51" t="s">
        <v>529</v>
      </c>
      <c r="C25" s="51" t="s">
        <v>530</v>
      </c>
      <c r="D25" s="51" t="s">
        <v>319</v>
      </c>
      <c r="E25" s="51">
        <v>20044</v>
      </c>
      <c r="F25" s="51">
        <v>1700000</v>
      </c>
      <c r="G25" s="51" t="s">
        <v>532</v>
      </c>
      <c r="H25" s="51" t="s">
        <v>319</v>
      </c>
      <c r="I25" s="51" t="s">
        <v>319</v>
      </c>
      <c r="J25" s="51" t="s">
        <v>319</v>
      </c>
      <c r="K25" s="51">
        <v>0</v>
      </c>
      <c r="L25" s="51">
        <v>0</v>
      </c>
      <c r="M25" s="51" t="s">
        <v>319</v>
      </c>
    </row>
    <row r="26" spans="1:13" x14ac:dyDescent="0.5">
      <c r="A26" s="51" t="s">
        <v>519</v>
      </c>
      <c r="B26" s="51" t="s">
        <v>529</v>
      </c>
      <c r="C26" s="51" t="s">
        <v>530</v>
      </c>
      <c r="D26" s="51" t="s">
        <v>319</v>
      </c>
      <c r="E26" s="51">
        <v>26357</v>
      </c>
      <c r="F26" s="51">
        <v>1900000</v>
      </c>
      <c r="G26" s="51" t="s">
        <v>532</v>
      </c>
      <c r="H26" s="51" t="s">
        <v>319</v>
      </c>
      <c r="I26" s="51" t="s">
        <v>319</v>
      </c>
      <c r="J26" s="51" t="s">
        <v>319</v>
      </c>
      <c r="K26" s="51">
        <v>0</v>
      </c>
      <c r="L26" s="51">
        <v>0</v>
      </c>
      <c r="M26" s="51" t="s">
        <v>319</v>
      </c>
    </row>
    <row r="27" spans="1:13" x14ac:dyDescent="0.5">
      <c r="A27" s="51" t="s">
        <v>496</v>
      </c>
      <c r="B27" s="51" t="s">
        <v>529</v>
      </c>
      <c r="C27" s="51" t="s">
        <v>530</v>
      </c>
      <c r="D27" s="51" t="s">
        <v>319</v>
      </c>
      <c r="E27" s="51">
        <v>9981</v>
      </c>
      <c r="F27" s="51">
        <v>700000</v>
      </c>
      <c r="G27" s="51" t="s">
        <v>532</v>
      </c>
      <c r="H27" s="51" t="s">
        <v>319</v>
      </c>
      <c r="I27" s="51" t="s">
        <v>319</v>
      </c>
      <c r="J27" s="51" t="s">
        <v>319</v>
      </c>
      <c r="K27" s="51">
        <v>0</v>
      </c>
      <c r="L27" s="51">
        <v>0</v>
      </c>
      <c r="M27" s="51" t="s">
        <v>319</v>
      </c>
    </row>
    <row r="28" spans="1:13" x14ac:dyDescent="0.5">
      <c r="A28" s="51" t="s">
        <v>527</v>
      </c>
      <c r="B28" s="51" t="s">
        <v>529</v>
      </c>
      <c r="C28" s="51" t="s">
        <v>530</v>
      </c>
      <c r="D28" s="51" t="s">
        <v>319</v>
      </c>
      <c r="E28" s="51">
        <v>3144</v>
      </c>
      <c r="F28" s="51">
        <v>900000</v>
      </c>
      <c r="G28" s="51" t="s">
        <v>532</v>
      </c>
      <c r="H28" s="51" t="s">
        <v>319</v>
      </c>
      <c r="I28" s="51" t="s">
        <v>319</v>
      </c>
      <c r="J28" s="51" t="s">
        <v>319</v>
      </c>
      <c r="K28" s="51">
        <v>0</v>
      </c>
      <c r="L28" s="51">
        <v>0</v>
      </c>
      <c r="M28" s="51" t="s">
        <v>319</v>
      </c>
    </row>
    <row r="29" spans="1:13" x14ac:dyDescent="0.5">
      <c r="A29" s="51" t="s">
        <v>513</v>
      </c>
      <c r="B29" s="51" t="s">
        <v>529</v>
      </c>
      <c r="C29" s="51" t="s">
        <v>530</v>
      </c>
      <c r="D29" s="51" t="s">
        <v>319</v>
      </c>
      <c r="E29" s="51">
        <v>16509</v>
      </c>
      <c r="F29" s="51">
        <v>1100000</v>
      </c>
      <c r="G29" s="51" t="s">
        <v>533</v>
      </c>
      <c r="H29" s="51" t="s">
        <v>529</v>
      </c>
      <c r="I29" s="51" t="s">
        <v>530</v>
      </c>
      <c r="J29" s="51" t="s">
        <v>319</v>
      </c>
      <c r="K29" s="51">
        <v>19070</v>
      </c>
      <c r="L29" s="51">
        <v>1100000</v>
      </c>
      <c r="M29" s="51" t="s">
        <v>533</v>
      </c>
    </row>
    <row r="30" spans="1:13" x14ac:dyDescent="0.5">
      <c r="A30" s="51" t="s">
        <v>508</v>
      </c>
      <c r="B30" s="51" t="s">
        <v>529</v>
      </c>
      <c r="C30" s="51" t="s">
        <v>530</v>
      </c>
      <c r="D30" s="51" t="s">
        <v>319</v>
      </c>
      <c r="E30" s="51">
        <v>25522</v>
      </c>
      <c r="F30" s="51">
        <v>1300000</v>
      </c>
      <c r="G30" s="51" t="s">
        <v>533</v>
      </c>
      <c r="H30" s="51" t="s">
        <v>529</v>
      </c>
      <c r="I30" s="51" t="s">
        <v>530</v>
      </c>
      <c r="J30" s="51" t="s">
        <v>319</v>
      </c>
      <c r="K30" s="51">
        <v>25522</v>
      </c>
      <c r="L30" s="51">
        <v>1300000</v>
      </c>
      <c r="M30" s="51" t="s">
        <v>533</v>
      </c>
    </row>
    <row r="31" spans="1:13" x14ac:dyDescent="0.5">
      <c r="A31" s="51" t="s">
        <v>486</v>
      </c>
      <c r="B31" s="51" t="s">
        <v>319</v>
      </c>
      <c r="C31" s="51" t="s">
        <v>319</v>
      </c>
      <c r="D31" s="51" t="s">
        <v>319</v>
      </c>
      <c r="E31" s="51">
        <v>0</v>
      </c>
      <c r="F31" s="51">
        <v>0</v>
      </c>
      <c r="G31" s="51" t="s">
        <v>319</v>
      </c>
      <c r="H31" s="51" t="s">
        <v>529</v>
      </c>
      <c r="I31" s="51" t="s">
        <v>530</v>
      </c>
      <c r="J31" s="51" t="s">
        <v>319</v>
      </c>
      <c r="K31" s="51">
        <v>33478</v>
      </c>
      <c r="L31" s="51">
        <v>1500000</v>
      </c>
      <c r="M31" s="51" t="s">
        <v>533</v>
      </c>
    </row>
    <row r="32" spans="1:13" x14ac:dyDescent="0.5">
      <c r="A32" s="51" t="s">
        <v>526</v>
      </c>
      <c r="B32" s="51" t="s">
        <v>529</v>
      </c>
      <c r="C32" s="51" t="s">
        <v>530</v>
      </c>
      <c r="D32" s="51" t="s">
        <v>319</v>
      </c>
      <c r="E32" s="51">
        <v>25002</v>
      </c>
      <c r="F32" s="51">
        <v>1700000</v>
      </c>
      <c r="G32" s="51" t="s">
        <v>533</v>
      </c>
      <c r="H32" s="51" t="s">
        <v>529</v>
      </c>
      <c r="I32" s="51" t="s">
        <v>530</v>
      </c>
      <c r="J32" s="51" t="s">
        <v>319</v>
      </c>
      <c r="K32" s="51">
        <v>25002</v>
      </c>
      <c r="L32" s="51">
        <v>1700000</v>
      </c>
      <c r="M32" s="51" t="s">
        <v>533</v>
      </c>
    </row>
    <row r="33" spans="1:13" x14ac:dyDescent="0.5">
      <c r="A33" s="51" t="s">
        <v>503</v>
      </c>
      <c r="B33" s="51" t="s">
        <v>529</v>
      </c>
      <c r="C33" s="51" t="s">
        <v>530</v>
      </c>
      <c r="D33" s="51" t="s">
        <v>319</v>
      </c>
      <c r="E33" s="51">
        <v>10000</v>
      </c>
      <c r="F33" s="51">
        <v>1900000</v>
      </c>
      <c r="G33" s="51" t="s">
        <v>533</v>
      </c>
      <c r="H33" s="51" t="s">
        <v>529</v>
      </c>
      <c r="I33" s="51" t="s">
        <v>530</v>
      </c>
      <c r="J33" s="51" t="s">
        <v>319</v>
      </c>
      <c r="K33" s="51">
        <v>10001</v>
      </c>
      <c r="L33" s="51">
        <v>1900000</v>
      </c>
      <c r="M33" s="51" t="s">
        <v>533</v>
      </c>
    </row>
    <row r="34" spans="1:13" x14ac:dyDescent="0.5">
      <c r="A34" s="51" t="s">
        <v>528</v>
      </c>
      <c r="B34" s="51" t="s">
        <v>319</v>
      </c>
      <c r="C34" s="51" t="s">
        <v>319</v>
      </c>
      <c r="D34" s="51" t="s">
        <v>319</v>
      </c>
      <c r="E34" s="51">
        <v>0</v>
      </c>
      <c r="F34" s="51">
        <v>0</v>
      </c>
      <c r="G34" s="51" t="s">
        <v>319</v>
      </c>
      <c r="H34" s="51" t="s">
        <v>529</v>
      </c>
      <c r="I34" s="51" t="s">
        <v>530</v>
      </c>
      <c r="J34" s="51" t="s">
        <v>319</v>
      </c>
      <c r="K34" s="51">
        <v>1</v>
      </c>
      <c r="L34" s="51">
        <v>2100000</v>
      </c>
      <c r="M34" s="51" t="s">
        <v>533</v>
      </c>
    </row>
    <row r="35" spans="1:13" x14ac:dyDescent="0.5">
      <c r="A35" s="51" t="s">
        <v>534</v>
      </c>
      <c r="B35" s="51" t="s">
        <v>319</v>
      </c>
      <c r="C35" s="51" t="s">
        <v>319</v>
      </c>
      <c r="D35" s="51" t="s">
        <v>319</v>
      </c>
      <c r="E35" s="51">
        <v>0</v>
      </c>
      <c r="F35" s="51">
        <v>0</v>
      </c>
      <c r="G35" s="51" t="s">
        <v>319</v>
      </c>
      <c r="H35" s="51" t="s">
        <v>529</v>
      </c>
      <c r="I35" s="51" t="s">
        <v>535</v>
      </c>
      <c r="J35" s="51" t="s">
        <v>319</v>
      </c>
      <c r="K35" s="51">
        <v>38</v>
      </c>
      <c r="L35" s="51">
        <v>700000</v>
      </c>
      <c r="M35" s="51" t="s">
        <v>533</v>
      </c>
    </row>
    <row r="36" spans="1:13" x14ac:dyDescent="0.5">
      <c r="A36" s="51" t="s">
        <v>536</v>
      </c>
      <c r="B36" s="51" t="s">
        <v>529</v>
      </c>
      <c r="C36" s="51" t="s">
        <v>535</v>
      </c>
      <c r="D36" s="51" t="s">
        <v>319</v>
      </c>
      <c r="E36" s="51">
        <v>565</v>
      </c>
      <c r="F36" s="51">
        <v>900000</v>
      </c>
      <c r="G36" s="51" t="s">
        <v>533</v>
      </c>
      <c r="H36" s="51" t="s">
        <v>529</v>
      </c>
      <c r="I36" s="51" t="s">
        <v>535</v>
      </c>
      <c r="J36" s="51" t="s">
        <v>319</v>
      </c>
      <c r="K36" s="51">
        <v>565</v>
      </c>
      <c r="L36" s="51">
        <v>900000</v>
      </c>
      <c r="M36" s="51" t="s">
        <v>533</v>
      </c>
    </row>
    <row r="37" spans="1:13" x14ac:dyDescent="0.5">
      <c r="A37" s="51" t="s">
        <v>494</v>
      </c>
      <c r="B37" s="51" t="s">
        <v>529</v>
      </c>
      <c r="C37" s="51" t="s">
        <v>530</v>
      </c>
      <c r="D37" s="51" t="s">
        <v>319</v>
      </c>
      <c r="E37" s="51">
        <v>10035</v>
      </c>
      <c r="F37" s="51">
        <v>1000000</v>
      </c>
      <c r="G37" s="51" t="s">
        <v>537</v>
      </c>
      <c r="H37" s="51" t="s">
        <v>529</v>
      </c>
      <c r="I37" s="51" t="s">
        <v>530</v>
      </c>
      <c r="J37" s="51" t="s">
        <v>319</v>
      </c>
      <c r="K37" s="51">
        <v>12965</v>
      </c>
      <c r="L37" s="51">
        <v>1000000</v>
      </c>
      <c r="M37" s="51" t="s">
        <v>537</v>
      </c>
    </row>
    <row r="38" spans="1:13" x14ac:dyDescent="0.5">
      <c r="A38" s="51" t="s">
        <v>512</v>
      </c>
      <c r="B38" s="51" t="s">
        <v>529</v>
      </c>
      <c r="C38" s="51" t="s">
        <v>530</v>
      </c>
      <c r="D38" s="51" t="s">
        <v>319</v>
      </c>
      <c r="E38" s="51">
        <v>2745</v>
      </c>
      <c r="F38" s="51">
        <v>1200000</v>
      </c>
      <c r="G38" s="51" t="s">
        <v>537</v>
      </c>
      <c r="H38" s="51" t="s">
        <v>529</v>
      </c>
      <c r="I38" s="51" t="s">
        <v>530</v>
      </c>
      <c r="J38" s="51" t="s">
        <v>319</v>
      </c>
      <c r="K38" s="51">
        <v>2745</v>
      </c>
      <c r="L38" s="51">
        <v>1200000</v>
      </c>
      <c r="M38" s="51" t="s">
        <v>537</v>
      </c>
    </row>
    <row r="39" spans="1:13" x14ac:dyDescent="0.5">
      <c r="A39" s="51" t="s">
        <v>493</v>
      </c>
      <c r="B39" s="51" t="s">
        <v>529</v>
      </c>
      <c r="C39" s="51" t="s">
        <v>530</v>
      </c>
      <c r="D39" s="51" t="s">
        <v>319</v>
      </c>
      <c r="E39" s="51">
        <v>27995</v>
      </c>
      <c r="F39" s="51">
        <v>1400000</v>
      </c>
      <c r="G39" s="51" t="s">
        <v>537</v>
      </c>
      <c r="H39" s="51" t="s">
        <v>529</v>
      </c>
      <c r="I39" s="51" t="s">
        <v>530</v>
      </c>
      <c r="J39" s="51" t="s">
        <v>319</v>
      </c>
      <c r="K39" s="51">
        <v>27995</v>
      </c>
      <c r="L39" s="51">
        <v>1400000</v>
      </c>
      <c r="M39" s="51" t="s">
        <v>537</v>
      </c>
    </row>
    <row r="40" spans="1:13" x14ac:dyDescent="0.5">
      <c r="A40" s="51" t="s">
        <v>502</v>
      </c>
      <c r="B40" s="51" t="s">
        <v>529</v>
      </c>
      <c r="C40" s="51" t="s">
        <v>530</v>
      </c>
      <c r="D40" s="51" t="s">
        <v>319</v>
      </c>
      <c r="E40" s="51">
        <v>24105</v>
      </c>
      <c r="F40" s="51">
        <v>1600000</v>
      </c>
      <c r="G40" s="51" t="s">
        <v>537</v>
      </c>
      <c r="H40" s="51" t="s">
        <v>529</v>
      </c>
      <c r="I40" s="51" t="s">
        <v>530</v>
      </c>
      <c r="J40" s="51" t="s">
        <v>319</v>
      </c>
      <c r="K40" s="51">
        <v>24105</v>
      </c>
      <c r="L40" s="51">
        <v>1600000</v>
      </c>
      <c r="M40" s="51" t="s">
        <v>537</v>
      </c>
    </row>
    <row r="41" spans="1:13" x14ac:dyDescent="0.5">
      <c r="A41" s="51" t="s">
        <v>521</v>
      </c>
      <c r="B41" s="51" t="s">
        <v>529</v>
      </c>
      <c r="C41" s="51" t="s">
        <v>530</v>
      </c>
      <c r="D41" s="51" t="s">
        <v>319</v>
      </c>
      <c r="E41" s="51">
        <v>19868</v>
      </c>
      <c r="F41" s="51">
        <v>1800000</v>
      </c>
      <c r="G41" s="51" t="s">
        <v>537</v>
      </c>
      <c r="H41" s="51" t="s">
        <v>529</v>
      </c>
      <c r="I41" s="51" t="s">
        <v>530</v>
      </c>
      <c r="J41" s="51" t="s">
        <v>319</v>
      </c>
      <c r="K41" s="51">
        <v>19868</v>
      </c>
      <c r="L41" s="51">
        <v>1800000</v>
      </c>
      <c r="M41" s="51" t="s">
        <v>537</v>
      </c>
    </row>
    <row r="42" spans="1:13" x14ac:dyDescent="0.5">
      <c r="A42" s="51" t="s">
        <v>482</v>
      </c>
      <c r="B42" s="51" t="s">
        <v>529</v>
      </c>
      <c r="C42" s="51" t="s">
        <v>530</v>
      </c>
      <c r="D42" s="51" t="s">
        <v>319</v>
      </c>
      <c r="E42" s="51">
        <v>1</v>
      </c>
      <c r="F42" s="51">
        <v>2000000</v>
      </c>
      <c r="G42" s="51" t="s">
        <v>537</v>
      </c>
      <c r="H42" s="51" t="s">
        <v>529</v>
      </c>
      <c r="I42" s="51" t="s">
        <v>530</v>
      </c>
      <c r="J42" s="51" t="s">
        <v>319</v>
      </c>
      <c r="K42" s="51">
        <v>1</v>
      </c>
      <c r="L42" s="51">
        <v>2000000</v>
      </c>
      <c r="M42" s="51" t="s">
        <v>537</v>
      </c>
    </row>
    <row r="43" spans="1:13" x14ac:dyDescent="0.5">
      <c r="A43" s="51" t="s">
        <v>491</v>
      </c>
      <c r="B43" s="51" t="s">
        <v>529</v>
      </c>
      <c r="C43" s="51" t="s">
        <v>530</v>
      </c>
      <c r="D43" s="51" t="s">
        <v>319</v>
      </c>
      <c r="E43" s="51">
        <v>15001</v>
      </c>
      <c r="F43" s="51">
        <v>800000</v>
      </c>
      <c r="G43" s="51" t="s">
        <v>537</v>
      </c>
      <c r="H43" s="51" t="s">
        <v>529</v>
      </c>
      <c r="I43" s="51" t="s">
        <v>530</v>
      </c>
      <c r="J43" s="51" t="s">
        <v>319</v>
      </c>
      <c r="K43" s="51">
        <v>15001</v>
      </c>
      <c r="L43" s="51">
        <v>800000</v>
      </c>
      <c r="M43" s="51" t="s">
        <v>537</v>
      </c>
    </row>
    <row r="46" spans="1:13" ht="20.399999999999999" hidden="1" x14ac:dyDescent="0.5">
      <c r="A46" s="63" t="s">
        <v>79</v>
      </c>
      <c r="B46" s="63"/>
      <c r="C46" s="63"/>
      <c r="D46" s="63"/>
      <c r="E46" s="63"/>
      <c r="F46" s="63"/>
      <c r="G46" s="63"/>
      <c r="H46" s="63"/>
      <c r="I46" s="63"/>
    </row>
    <row r="47" spans="1:13" ht="18" hidden="1" thickBot="1" x14ac:dyDescent="0.6">
      <c r="A47" s="1"/>
      <c r="B47" s="2"/>
      <c r="C47" s="2"/>
    </row>
    <row r="48" spans="1:13" ht="18.600000000000001" hidden="1" customHeight="1" thickBot="1" x14ac:dyDescent="0.6">
      <c r="A48" s="1"/>
      <c r="B48" s="26" t="s">
        <v>197</v>
      </c>
      <c r="C48" s="26"/>
      <c r="D48" s="26"/>
      <c r="E48" s="26"/>
      <c r="F48" s="26" t="s">
        <v>122</v>
      </c>
      <c r="G48" s="26"/>
      <c r="H48" s="26"/>
      <c r="I48" s="26"/>
      <c r="J48" s="22"/>
      <c r="K48" s="22"/>
    </row>
    <row r="49" spans="1:11" ht="18" hidden="1" thickBot="1" x14ac:dyDescent="0.6">
      <c r="A49" s="11" t="s">
        <v>37</v>
      </c>
      <c r="B49" s="11" t="s">
        <v>76</v>
      </c>
      <c r="C49" s="11" t="s">
        <v>74</v>
      </c>
      <c r="D49" s="11" t="s">
        <v>39</v>
      </c>
      <c r="E49" s="11" t="s">
        <v>40</v>
      </c>
      <c r="F49" s="11" t="s">
        <v>76</v>
      </c>
      <c r="G49" s="11" t="s">
        <v>74</v>
      </c>
      <c r="H49" s="11" t="s">
        <v>39</v>
      </c>
      <c r="I49" s="11" t="s">
        <v>40</v>
      </c>
      <c r="J49" s="1"/>
      <c r="K49" s="1"/>
    </row>
    <row r="50" spans="1:11" hidden="1" x14ac:dyDescent="0.5">
      <c r="A50" s="8"/>
      <c r="B50" s="8"/>
      <c r="C50" s="8"/>
      <c r="D50" s="8"/>
      <c r="E50" s="8"/>
      <c r="F50" s="8"/>
      <c r="G50" s="8"/>
      <c r="H50" s="8"/>
      <c r="I50" s="8"/>
      <c r="J50" s="39"/>
      <c r="K50" s="38"/>
    </row>
    <row r="51" spans="1:11" hidden="1" x14ac:dyDescent="0.5">
      <c r="A51" s="8"/>
      <c r="B51" s="8"/>
      <c r="C51" s="8"/>
      <c r="D51" s="8"/>
      <c r="E51" s="8"/>
      <c r="F51" s="8"/>
      <c r="G51" s="8"/>
      <c r="H51" s="8"/>
      <c r="I51" s="8"/>
      <c r="J51" s="39"/>
      <c r="K51" s="39"/>
    </row>
    <row r="52" spans="1:11" x14ac:dyDescent="0.5">
      <c r="A52" s="8"/>
      <c r="B52" s="8"/>
      <c r="C52" s="8"/>
      <c r="D52" s="8"/>
      <c r="E52" s="8"/>
      <c r="F52" s="8"/>
      <c r="G52" s="8"/>
      <c r="H52" s="8"/>
      <c r="I52" s="8"/>
    </row>
    <row r="53" spans="1:11" x14ac:dyDescent="0.5">
      <c r="A53" s="8"/>
      <c r="B53" s="8"/>
      <c r="C53" s="8"/>
      <c r="D53" s="8"/>
      <c r="E53" s="8"/>
      <c r="F53" s="8"/>
      <c r="G53" s="8"/>
      <c r="H53" s="8"/>
      <c r="I53" s="8"/>
    </row>
    <row r="54" spans="1:11" x14ac:dyDescent="0.5">
      <c r="A54" s="8"/>
      <c r="B54" s="8"/>
      <c r="C54" s="8"/>
      <c r="D54" s="8"/>
      <c r="E54" s="8"/>
      <c r="F54" s="8"/>
      <c r="G54" s="8"/>
      <c r="H54" s="8"/>
      <c r="I54" s="8"/>
    </row>
    <row r="55" spans="1:11" x14ac:dyDescent="0.5">
      <c r="A55" s="8"/>
      <c r="B55" s="8"/>
      <c r="C55" s="8"/>
      <c r="D55" s="8"/>
      <c r="E55" s="8"/>
      <c r="F55" s="8"/>
      <c r="G55" s="8"/>
      <c r="H55" s="8"/>
      <c r="I55" s="8"/>
    </row>
    <row r="56" spans="1:11" x14ac:dyDescent="0.5">
      <c r="A56" s="8"/>
      <c r="B56" s="8"/>
      <c r="C56" s="8"/>
      <c r="D56" s="8"/>
      <c r="E56" s="8"/>
      <c r="F56" s="8"/>
      <c r="G56" s="8"/>
      <c r="H56" s="8"/>
      <c r="I56" s="8"/>
    </row>
    <row r="57" spans="1:11" x14ac:dyDescent="0.5">
      <c r="A57" s="8"/>
      <c r="B57" s="8"/>
      <c r="C57" s="8"/>
      <c r="D57" s="8"/>
      <c r="E57" s="8"/>
      <c r="F57" s="8"/>
      <c r="G57" s="8"/>
      <c r="H57" s="8"/>
      <c r="I57" s="8"/>
    </row>
    <row r="58" spans="1:11" x14ac:dyDescent="0.5">
      <c r="A58" s="8"/>
      <c r="B58" s="8"/>
      <c r="C58" s="8"/>
      <c r="D58" s="8"/>
      <c r="E58" s="8"/>
      <c r="F58" s="8"/>
      <c r="G58" s="8"/>
      <c r="H58" s="8"/>
      <c r="I58" s="8"/>
    </row>
    <row r="59" spans="1:11" x14ac:dyDescent="0.5">
      <c r="A59" s="8"/>
      <c r="B59" s="8"/>
      <c r="C59" s="8"/>
      <c r="D59" s="8"/>
      <c r="E59" s="8"/>
      <c r="F59" s="8"/>
      <c r="G59" s="8"/>
      <c r="H59" s="8"/>
      <c r="I59" s="8"/>
    </row>
    <row r="60" spans="1:11" x14ac:dyDescent="0.5">
      <c r="A60" s="8"/>
      <c r="B60" s="8"/>
      <c r="C60" s="8"/>
      <c r="D60" s="8"/>
      <c r="E60" s="8"/>
      <c r="F60" s="8"/>
      <c r="G60" s="8"/>
      <c r="H60" s="8"/>
      <c r="I60" s="8"/>
    </row>
    <row r="61" spans="1:11" x14ac:dyDescent="0.5">
      <c r="A61" s="8"/>
      <c r="B61" s="8"/>
      <c r="C61" s="8"/>
      <c r="D61" s="8"/>
      <c r="E61" s="8"/>
      <c r="F61" s="8"/>
      <c r="G61" s="8"/>
      <c r="H61" s="8"/>
      <c r="I61" s="8"/>
    </row>
    <row r="62" spans="1:11" x14ac:dyDescent="0.5">
      <c r="A62" s="8"/>
      <c r="B62" s="8"/>
      <c r="C62" s="8"/>
      <c r="D62" s="8"/>
      <c r="E62" s="8"/>
      <c r="F62" s="8"/>
      <c r="G62" s="8"/>
      <c r="H62" s="8"/>
      <c r="I62" s="8"/>
    </row>
    <row r="63" spans="1:11" x14ac:dyDescent="0.5">
      <c r="A63" s="8"/>
      <c r="B63" s="8"/>
      <c r="C63" s="8"/>
      <c r="D63" s="8"/>
      <c r="E63" s="8"/>
      <c r="F63" s="8"/>
      <c r="G63" s="8"/>
      <c r="H63" s="8"/>
      <c r="I63" s="8"/>
    </row>
    <row r="64" spans="1:11" x14ac:dyDescent="0.5">
      <c r="A64" s="8"/>
      <c r="B64" s="8"/>
      <c r="C64" s="8"/>
      <c r="D64" s="8"/>
      <c r="E64" s="8"/>
      <c r="F64" s="8"/>
      <c r="G64" s="8"/>
      <c r="H64" s="8"/>
      <c r="I64" s="8"/>
    </row>
    <row r="65" spans="1:9" x14ac:dyDescent="0.5">
      <c r="A65" s="8"/>
      <c r="B65" s="8"/>
      <c r="C65" s="8"/>
      <c r="D65" s="8"/>
      <c r="E65" s="8"/>
      <c r="F65" s="8"/>
      <c r="G65" s="8"/>
      <c r="H65" s="8"/>
      <c r="I65" s="8"/>
    </row>
    <row r="66" spans="1:9" x14ac:dyDescent="0.5">
      <c r="A66" s="8"/>
      <c r="B66" s="8"/>
      <c r="C66" s="8"/>
      <c r="D66" s="8"/>
      <c r="E66" s="8"/>
      <c r="F66" s="8"/>
      <c r="G66" s="8"/>
      <c r="H66" s="8"/>
      <c r="I66" s="8"/>
    </row>
    <row r="67" spans="1:9" x14ac:dyDescent="0.5">
      <c r="A67" s="8"/>
      <c r="B67" s="8"/>
      <c r="C67" s="8"/>
      <c r="D67" s="8"/>
      <c r="E67" s="8"/>
      <c r="F67" s="8"/>
      <c r="G67" s="8"/>
      <c r="H67" s="8"/>
      <c r="I67" s="8"/>
    </row>
    <row r="68" spans="1:9" x14ac:dyDescent="0.5">
      <c r="A68" s="8"/>
      <c r="B68" s="8"/>
      <c r="C68" s="8"/>
      <c r="D68" s="8"/>
      <c r="E68" s="8"/>
      <c r="F68" s="8"/>
      <c r="G68" s="8"/>
      <c r="H68" s="8"/>
      <c r="I68" s="8"/>
    </row>
  </sheetData>
  <mergeCells count="7">
    <mergeCell ref="A2:M2"/>
    <mergeCell ref="A1:M1"/>
    <mergeCell ref="B12:G12"/>
    <mergeCell ref="H12:M12"/>
    <mergeCell ref="B6:E6"/>
    <mergeCell ref="F6:I6"/>
    <mergeCell ref="A3:M3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rightToLeft="1" zoomScale="70" zoomScaleNormal="70" zoomScaleSheetLayoutView="100" workbookViewId="0">
      <pane ySplit="8" topLeftCell="A9" activePane="bottomLeft" state="frozen"/>
      <selection pane="bottomLeft" activeCell="P17" sqref="P17"/>
    </sheetView>
  </sheetViews>
  <sheetFormatPr defaultColWidth="9.109375" defaultRowHeight="16.2" x14ac:dyDescent="0.5"/>
  <cols>
    <col min="1" max="1" width="75.21875" style="5" bestFit="1" customWidth="1"/>
    <col min="2" max="2" width="13" style="5" customWidth="1"/>
    <col min="3" max="3" width="16.33203125" style="5" bestFit="1" customWidth="1"/>
    <col min="4" max="4" width="16.44140625" style="5" bestFit="1" customWidth="1"/>
    <col min="5" max="5" width="13" style="5" bestFit="1" customWidth="1"/>
    <col min="6" max="6" width="17.44140625" style="5" customWidth="1"/>
    <col min="7" max="7" width="13.33203125" style="5" customWidth="1"/>
    <col min="8" max="8" width="17.44140625" style="5" customWidth="1"/>
    <col min="9" max="9" width="12.33203125" style="5" bestFit="1" customWidth="1"/>
    <col min="10" max="10" width="15" style="5" customWidth="1"/>
    <col min="11" max="11" width="18.33203125" style="5" customWidth="1"/>
    <col min="12" max="12" width="19" style="5" customWidth="1"/>
    <col min="13" max="13" width="14.109375" style="5" customWidth="1"/>
    <col min="14" max="16384" width="9.109375" style="5"/>
  </cols>
  <sheetData>
    <row r="1" spans="1:13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0.399999999999999" x14ac:dyDescent="0.65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0.399999999999999" x14ac:dyDescent="0.5">
      <c r="A4" s="86" t="s">
        <v>87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6" spans="1:13" ht="18.75" customHeight="1" thickBot="1" x14ac:dyDescent="0.55000000000000004">
      <c r="A6" s="42"/>
      <c r="B6" s="87" t="s">
        <v>197</v>
      </c>
      <c r="C6" s="87"/>
      <c r="D6" s="87"/>
      <c r="E6" s="88" t="s">
        <v>11</v>
      </c>
      <c r="F6" s="88"/>
      <c r="G6" s="88"/>
      <c r="H6" s="88"/>
      <c r="I6" s="87" t="s">
        <v>122</v>
      </c>
      <c r="J6" s="87"/>
      <c r="K6" s="87"/>
      <c r="L6" s="87"/>
      <c r="M6" s="87"/>
    </row>
    <row r="7" spans="1:13" ht="17.25" customHeight="1" x14ac:dyDescent="0.5">
      <c r="A7" s="89" t="s">
        <v>80</v>
      </c>
      <c r="B7" s="91" t="s">
        <v>81</v>
      </c>
      <c r="C7" s="91" t="s">
        <v>0</v>
      </c>
      <c r="D7" s="93" t="s">
        <v>25</v>
      </c>
      <c r="E7" s="94" t="s">
        <v>92</v>
      </c>
      <c r="F7" s="94"/>
      <c r="G7" s="94" t="s">
        <v>93</v>
      </c>
      <c r="H7" s="94"/>
      <c r="I7" s="95" t="s">
        <v>3</v>
      </c>
      <c r="J7" s="93" t="s">
        <v>96</v>
      </c>
      <c r="K7" s="95" t="s">
        <v>0</v>
      </c>
      <c r="L7" s="93" t="s">
        <v>25</v>
      </c>
      <c r="M7" s="93" t="s">
        <v>28</v>
      </c>
    </row>
    <row r="8" spans="1:13" ht="20.25" customHeight="1" thickBot="1" x14ac:dyDescent="0.55000000000000004">
      <c r="A8" s="90"/>
      <c r="B8" s="92"/>
      <c r="C8" s="92"/>
      <c r="D8" s="90"/>
      <c r="E8" s="37" t="s">
        <v>3</v>
      </c>
      <c r="F8" s="37" t="s">
        <v>0</v>
      </c>
      <c r="G8" s="37" t="s">
        <v>3</v>
      </c>
      <c r="H8" s="37" t="s">
        <v>64</v>
      </c>
      <c r="I8" s="92"/>
      <c r="J8" s="90"/>
      <c r="K8" s="92"/>
      <c r="L8" s="90"/>
      <c r="M8" s="90"/>
    </row>
    <row r="9" spans="1:13" x14ac:dyDescent="0.5">
      <c r="A9" s="51" t="s">
        <v>149</v>
      </c>
      <c r="B9" s="51">
        <v>2000000</v>
      </c>
      <c r="C9" s="51">
        <v>214839192750</v>
      </c>
      <c r="D9" s="51">
        <v>229487345325</v>
      </c>
      <c r="E9" s="51">
        <v>0</v>
      </c>
      <c r="F9" s="51">
        <v>0</v>
      </c>
      <c r="G9" s="51">
        <v>2000000</v>
      </c>
      <c r="H9" s="51">
        <v>235329190355</v>
      </c>
      <c r="I9" s="51">
        <v>0</v>
      </c>
      <c r="J9" s="51">
        <v>0</v>
      </c>
      <c r="K9" s="51">
        <v>0</v>
      </c>
      <c r="L9" s="51">
        <v>0</v>
      </c>
      <c r="M9" s="52">
        <f>L9/' سهام'!$M$50</f>
        <v>0</v>
      </c>
    </row>
    <row r="10" spans="1:13" x14ac:dyDescent="0.5">
      <c r="A10" s="51" t="s">
        <v>174</v>
      </c>
      <c r="B10" s="51">
        <v>146000000</v>
      </c>
      <c r="C10" s="51">
        <v>2792961524877</v>
      </c>
      <c r="D10" s="51">
        <v>2839820429924</v>
      </c>
      <c r="E10" s="51">
        <v>0</v>
      </c>
      <c r="F10" s="51">
        <v>0</v>
      </c>
      <c r="G10" s="51">
        <v>0</v>
      </c>
      <c r="H10" s="51">
        <v>0</v>
      </c>
      <c r="I10" s="51">
        <v>146000000</v>
      </c>
      <c r="J10" s="51">
        <v>20020</v>
      </c>
      <c r="K10" s="51">
        <v>2792961524877</v>
      </c>
      <c r="L10" s="51">
        <v>2921842173250</v>
      </c>
      <c r="M10" s="52">
        <f>L10/' سهام'!$M$50</f>
        <v>1.6275318621971277E-2</v>
      </c>
    </row>
    <row r="11" spans="1:13" x14ac:dyDescent="0.5">
      <c r="A11" s="51" t="s">
        <v>170</v>
      </c>
      <c r="B11" s="51">
        <v>40000000</v>
      </c>
      <c r="C11" s="51">
        <v>645517947000</v>
      </c>
      <c r="D11" s="51">
        <v>674831064250</v>
      </c>
      <c r="E11" s="51">
        <v>0</v>
      </c>
      <c r="F11" s="51">
        <v>0</v>
      </c>
      <c r="G11" s="51">
        <v>0</v>
      </c>
      <c r="H11" s="51">
        <v>0</v>
      </c>
      <c r="I11" s="51">
        <v>40000000</v>
      </c>
      <c r="J11" s="51">
        <v>17391</v>
      </c>
      <c r="K11" s="51">
        <v>645517947000</v>
      </c>
      <c r="L11" s="51">
        <v>695383482750</v>
      </c>
      <c r="M11" s="52">
        <f>L11/' سهام'!$M$50</f>
        <v>3.8734425321897618E-3</v>
      </c>
    </row>
    <row r="12" spans="1:13" x14ac:dyDescent="0.5">
      <c r="A12" s="51" t="s">
        <v>145</v>
      </c>
      <c r="B12" s="51">
        <v>65190000</v>
      </c>
      <c r="C12" s="51">
        <v>4063544748414</v>
      </c>
      <c r="D12" s="51">
        <v>4210372752322</v>
      </c>
      <c r="E12" s="51">
        <v>23350000</v>
      </c>
      <c r="F12" s="51">
        <v>1541725711484</v>
      </c>
      <c r="G12" s="51">
        <v>36200000</v>
      </c>
      <c r="H12" s="51">
        <v>2379888485881</v>
      </c>
      <c r="I12" s="51">
        <v>52340000</v>
      </c>
      <c r="J12" s="51">
        <v>66528</v>
      </c>
      <c r="K12" s="51">
        <v>3342418797732</v>
      </c>
      <c r="L12" s="51">
        <v>3480791504651</v>
      </c>
      <c r="M12" s="52">
        <f>L12/' سهام'!$M$50</f>
        <v>1.9388792219338893E-2</v>
      </c>
    </row>
    <row r="13" spans="1:13" x14ac:dyDescent="0.5">
      <c r="A13" s="51" t="s">
        <v>123</v>
      </c>
      <c r="B13" s="51">
        <v>160000000</v>
      </c>
      <c r="C13" s="51">
        <v>1627521184707</v>
      </c>
      <c r="D13" s="51">
        <v>1621002035000</v>
      </c>
      <c r="E13" s="51">
        <v>0</v>
      </c>
      <c r="F13" s="51">
        <v>0</v>
      </c>
      <c r="G13" s="51">
        <v>0</v>
      </c>
      <c r="H13" s="51">
        <v>0</v>
      </c>
      <c r="I13" s="51">
        <v>160000000</v>
      </c>
      <c r="J13" s="51">
        <v>10141</v>
      </c>
      <c r="K13" s="51">
        <v>1627521184707</v>
      </c>
      <c r="L13" s="51">
        <v>1621961681000</v>
      </c>
      <c r="M13" s="52">
        <f>L13/' سهام'!$M$50</f>
        <v>9.0346916724596341E-3</v>
      </c>
    </row>
    <row r="14" spans="1:13" x14ac:dyDescent="0.5">
      <c r="A14" s="51" t="s">
        <v>166</v>
      </c>
      <c r="B14" s="51">
        <v>81000000</v>
      </c>
      <c r="C14" s="51">
        <v>1282048667764</v>
      </c>
      <c r="D14" s="51">
        <v>1339569851400</v>
      </c>
      <c r="E14" s="51">
        <v>45700000</v>
      </c>
      <c r="F14" s="51">
        <v>768691450484</v>
      </c>
      <c r="G14" s="51">
        <v>8100000</v>
      </c>
      <c r="H14" s="51">
        <v>136380091297</v>
      </c>
      <c r="I14" s="51">
        <v>118600000</v>
      </c>
      <c r="J14" s="51">
        <v>17016</v>
      </c>
      <c r="K14" s="51">
        <v>1916418316067</v>
      </c>
      <c r="L14" s="51">
        <v>2017353426510</v>
      </c>
      <c r="M14" s="52">
        <f>L14/' سهام'!$M$50</f>
        <v>1.1237112699025475E-2</v>
      </c>
    </row>
    <row r="15" spans="1:13" x14ac:dyDescent="0.5">
      <c r="A15" s="51" t="s">
        <v>124</v>
      </c>
      <c r="B15" s="51">
        <v>186559789</v>
      </c>
      <c r="C15" s="51">
        <v>1951783052953</v>
      </c>
      <c r="D15" s="51">
        <v>2037600612220</v>
      </c>
      <c r="E15" s="51">
        <v>0</v>
      </c>
      <c r="F15" s="51">
        <v>0</v>
      </c>
      <c r="G15" s="51">
        <v>66500000</v>
      </c>
      <c r="H15" s="51">
        <v>736255260743</v>
      </c>
      <c r="I15" s="51">
        <v>120059789</v>
      </c>
      <c r="J15" s="51">
        <v>11247</v>
      </c>
      <c r="K15" s="51">
        <v>1260560241657</v>
      </c>
      <c r="L15" s="51">
        <v>1349814519168</v>
      </c>
      <c r="M15" s="52">
        <f>L15/' سهام'!$M$50</f>
        <v>7.5187707197703121E-3</v>
      </c>
    </row>
    <row r="16" spans="1:13" x14ac:dyDescent="0.5">
      <c r="A16" s="51" t="s">
        <v>153</v>
      </c>
      <c r="B16" s="51">
        <v>6100000</v>
      </c>
      <c r="C16" s="51">
        <v>199647658550</v>
      </c>
      <c r="D16" s="51">
        <v>264178948077</v>
      </c>
      <c r="E16" s="51">
        <v>0</v>
      </c>
      <c r="F16" s="51">
        <v>0</v>
      </c>
      <c r="G16" s="51">
        <v>0</v>
      </c>
      <c r="H16" s="51">
        <v>0</v>
      </c>
      <c r="I16" s="51">
        <v>6100000</v>
      </c>
      <c r="J16" s="51">
        <v>44574</v>
      </c>
      <c r="K16" s="51">
        <v>199647658550</v>
      </c>
      <c r="L16" s="51">
        <v>271801136359</v>
      </c>
      <c r="M16" s="52">
        <f>L16/' سهام'!$M$50</f>
        <v>1.5139935129131591E-3</v>
      </c>
    </row>
    <row r="17" spans="1:13" x14ac:dyDescent="0.5">
      <c r="A17" s="51" t="s">
        <v>176</v>
      </c>
      <c r="B17" s="51">
        <v>11850000</v>
      </c>
      <c r="C17" s="51">
        <v>329990088979</v>
      </c>
      <c r="D17" s="51">
        <v>331085367234</v>
      </c>
      <c r="E17" s="51">
        <v>29700000</v>
      </c>
      <c r="F17" s="51">
        <v>831225616417</v>
      </c>
      <c r="G17" s="51">
        <v>41550000</v>
      </c>
      <c r="H17" s="51">
        <v>1173735575507</v>
      </c>
      <c r="I17" s="51">
        <v>0</v>
      </c>
      <c r="J17" s="51">
        <v>0</v>
      </c>
      <c r="K17" s="51">
        <v>0</v>
      </c>
      <c r="L17" s="51">
        <v>0</v>
      </c>
      <c r="M17" s="52">
        <f>L17/' سهام'!$M$50</f>
        <v>0</v>
      </c>
    </row>
    <row r="18" spans="1:13" x14ac:dyDescent="0.5">
      <c r="A18" s="51" t="s">
        <v>150</v>
      </c>
      <c r="B18" s="51">
        <v>193200000</v>
      </c>
      <c r="C18" s="51">
        <v>3887445764353</v>
      </c>
      <c r="D18" s="51">
        <v>5076582519644</v>
      </c>
      <c r="E18" s="51">
        <v>0</v>
      </c>
      <c r="F18" s="51">
        <v>0</v>
      </c>
      <c r="G18" s="51">
        <v>0</v>
      </c>
      <c r="H18" s="51">
        <v>0</v>
      </c>
      <c r="I18" s="51">
        <v>193200000</v>
      </c>
      <c r="J18" s="51">
        <v>27042</v>
      </c>
      <c r="K18" s="51">
        <v>3887445764353</v>
      </c>
      <c r="L18" s="51">
        <v>5222587860315</v>
      </c>
      <c r="M18" s="52">
        <f>L18/' سهام'!$M$50</f>
        <v>2.9090990004884531E-2</v>
      </c>
    </row>
    <row r="19" spans="1:13" x14ac:dyDescent="0.5">
      <c r="A19" s="51" t="s">
        <v>168</v>
      </c>
      <c r="B19" s="51">
        <v>143200000</v>
      </c>
      <c r="C19" s="51">
        <v>4288568986732</v>
      </c>
      <c r="D19" s="51">
        <v>4948598531150</v>
      </c>
      <c r="E19" s="51">
        <v>0</v>
      </c>
      <c r="F19" s="51">
        <v>0</v>
      </c>
      <c r="G19" s="51">
        <v>0</v>
      </c>
      <c r="H19" s="51">
        <v>0</v>
      </c>
      <c r="I19" s="51">
        <v>143200000</v>
      </c>
      <c r="J19" s="51">
        <v>35606</v>
      </c>
      <c r="K19" s="51">
        <v>4288568986732</v>
      </c>
      <c r="L19" s="51">
        <v>5096899025170</v>
      </c>
      <c r="M19" s="52">
        <f>L19/' سهام'!$M$50</f>
        <v>2.8390874900127202E-2</v>
      </c>
    </row>
    <row r="20" spans="1:13" x14ac:dyDescent="0.5">
      <c r="A20" s="51" t="s">
        <v>135</v>
      </c>
      <c r="B20" s="51">
        <v>63526706</v>
      </c>
      <c r="C20" s="51">
        <v>12925674740287</v>
      </c>
      <c r="D20" s="51">
        <v>25969423220309</v>
      </c>
      <c r="E20" s="51">
        <v>6176762</v>
      </c>
      <c r="F20" s="51">
        <v>2526552620210</v>
      </c>
      <c r="G20" s="51">
        <v>4013785</v>
      </c>
      <c r="H20" s="51">
        <v>1641192639023</v>
      </c>
      <c r="I20" s="51">
        <v>65689683</v>
      </c>
      <c r="J20" s="51">
        <v>416679</v>
      </c>
      <c r="K20" s="51">
        <v>14582361227510</v>
      </c>
      <c r="L20" s="51">
        <v>27359221650086</v>
      </c>
      <c r="M20" s="52">
        <f>L20/' سهام'!$M$50</f>
        <v>0.15239702324817705</v>
      </c>
    </row>
    <row r="21" spans="1:13" x14ac:dyDescent="0.5">
      <c r="A21" s="51" t="s">
        <v>164</v>
      </c>
      <c r="B21" s="51">
        <v>0</v>
      </c>
      <c r="C21" s="51">
        <v>0</v>
      </c>
      <c r="D21" s="51">
        <v>0</v>
      </c>
      <c r="E21" s="51">
        <v>20500000</v>
      </c>
      <c r="F21" s="51">
        <v>503522105318</v>
      </c>
      <c r="G21" s="51">
        <v>0</v>
      </c>
      <c r="H21" s="51">
        <v>0</v>
      </c>
      <c r="I21" s="51">
        <v>20500000</v>
      </c>
      <c r="J21" s="51">
        <v>24835</v>
      </c>
      <c r="K21" s="51">
        <v>503522105318</v>
      </c>
      <c r="L21" s="51">
        <v>508929762922</v>
      </c>
      <c r="M21" s="52">
        <f>L21/' سهام'!$M$50</f>
        <v>2.8348533413584689E-3</v>
      </c>
    </row>
    <row r="22" spans="1:13" x14ac:dyDescent="0.5">
      <c r="A22" s="51" t="s">
        <v>142</v>
      </c>
      <c r="B22" s="51">
        <v>22923359</v>
      </c>
      <c r="C22" s="51">
        <v>15434468983792</v>
      </c>
      <c r="D22" s="51">
        <v>25925253230347</v>
      </c>
      <c r="E22" s="51">
        <v>68966</v>
      </c>
      <c r="F22" s="51">
        <v>84607363263</v>
      </c>
      <c r="G22" s="51">
        <v>219026</v>
      </c>
      <c r="H22" s="51">
        <v>268151257616</v>
      </c>
      <c r="I22" s="51">
        <v>22773299</v>
      </c>
      <c r="J22" s="51">
        <v>1325285</v>
      </c>
      <c r="K22" s="51">
        <v>15354667361480</v>
      </c>
      <c r="L22" s="51">
        <v>30163140342470</v>
      </c>
      <c r="M22" s="52">
        <f>L22/' سهام'!$M$50</f>
        <v>0.16801548153673362</v>
      </c>
    </row>
    <row r="23" spans="1:13" x14ac:dyDescent="0.5">
      <c r="A23" s="51" t="s">
        <v>143</v>
      </c>
      <c r="B23" s="51">
        <v>137300000</v>
      </c>
      <c r="C23" s="51">
        <v>3780233255329</v>
      </c>
      <c r="D23" s="51">
        <v>4032249259590</v>
      </c>
      <c r="E23" s="51">
        <v>0</v>
      </c>
      <c r="F23" s="51">
        <v>0</v>
      </c>
      <c r="G23" s="51">
        <v>300000</v>
      </c>
      <c r="H23" s="51">
        <v>8947299473</v>
      </c>
      <c r="I23" s="51">
        <v>137000000</v>
      </c>
      <c r="J23" s="51">
        <v>30235</v>
      </c>
      <c r="K23" s="51">
        <v>3772695209543</v>
      </c>
      <c r="L23" s="51">
        <v>4140667565592</v>
      </c>
      <c r="M23" s="52">
        <f>L23/' سهام'!$M$50</f>
        <v>2.306445041920676E-2</v>
      </c>
    </row>
    <row r="24" spans="1:13" x14ac:dyDescent="0.5">
      <c r="A24" s="51" t="s">
        <v>156</v>
      </c>
      <c r="B24" s="51">
        <v>174553078</v>
      </c>
      <c r="C24" s="51">
        <v>3761273299936</v>
      </c>
      <c r="D24" s="51">
        <v>4726026752399</v>
      </c>
      <c r="E24" s="51">
        <v>0</v>
      </c>
      <c r="F24" s="51">
        <v>0</v>
      </c>
      <c r="G24" s="51">
        <v>159700000</v>
      </c>
      <c r="H24" s="51">
        <v>4407632304749</v>
      </c>
      <c r="I24" s="51">
        <v>14853078</v>
      </c>
      <c r="J24" s="51">
        <v>27891</v>
      </c>
      <c r="K24" s="51">
        <v>362301796524</v>
      </c>
      <c r="L24" s="51">
        <v>414114437469</v>
      </c>
      <c r="M24" s="52">
        <f>L24/' سهام'!$M$50</f>
        <v>2.3067106353214027E-3</v>
      </c>
    </row>
    <row r="25" spans="1:13" x14ac:dyDescent="0.5">
      <c r="A25" s="51" t="s">
        <v>140</v>
      </c>
      <c r="B25" s="51">
        <v>27697061</v>
      </c>
      <c r="C25" s="51">
        <v>3568684338543</v>
      </c>
      <c r="D25" s="51">
        <v>3573432826599</v>
      </c>
      <c r="E25" s="51">
        <v>52621400</v>
      </c>
      <c r="F25" s="51">
        <v>6890227320890</v>
      </c>
      <c r="G25" s="51">
        <v>21509930</v>
      </c>
      <c r="H25" s="51">
        <v>2812876946923</v>
      </c>
      <c r="I25" s="51">
        <v>58808531</v>
      </c>
      <c r="J25" s="51">
        <v>132607</v>
      </c>
      <c r="K25" s="51">
        <v>7670056154527</v>
      </c>
      <c r="L25" s="51">
        <v>7797847736630</v>
      </c>
      <c r="M25" s="52">
        <f>L25/' سهام'!$M$50</f>
        <v>4.3435767216031575E-2</v>
      </c>
    </row>
    <row r="26" spans="1:13" x14ac:dyDescent="0.5">
      <c r="A26" s="51" t="s">
        <v>137</v>
      </c>
      <c r="B26" s="51">
        <v>7935000</v>
      </c>
      <c r="C26" s="51">
        <v>283650930549</v>
      </c>
      <c r="D26" s="51">
        <v>297896969970</v>
      </c>
      <c r="E26" s="51">
        <v>0</v>
      </c>
      <c r="F26" s="51">
        <v>0</v>
      </c>
      <c r="G26" s="51">
        <v>0</v>
      </c>
      <c r="H26" s="51">
        <v>0</v>
      </c>
      <c r="I26" s="51">
        <v>7935000</v>
      </c>
      <c r="J26" s="51">
        <v>38715</v>
      </c>
      <c r="K26" s="51">
        <v>283650930549</v>
      </c>
      <c r="L26" s="51">
        <v>307090243700</v>
      </c>
      <c r="M26" s="52">
        <f>L26/' سهام'!$M$50</f>
        <v>1.7105617845049384E-3</v>
      </c>
    </row>
    <row r="27" spans="1:13" x14ac:dyDescent="0.5">
      <c r="A27" s="51" t="s">
        <v>162</v>
      </c>
      <c r="B27" s="51">
        <v>30000000</v>
      </c>
      <c r="C27" s="51">
        <v>488893602250</v>
      </c>
      <c r="D27" s="51">
        <v>508432446375</v>
      </c>
      <c r="E27" s="51">
        <v>0</v>
      </c>
      <c r="F27" s="51">
        <v>0</v>
      </c>
      <c r="G27" s="51">
        <v>0</v>
      </c>
      <c r="H27" s="51">
        <v>0</v>
      </c>
      <c r="I27" s="51">
        <v>30000000</v>
      </c>
      <c r="J27" s="51">
        <v>17447</v>
      </c>
      <c r="K27" s="51">
        <v>488893602250</v>
      </c>
      <c r="L27" s="51">
        <v>523216992562</v>
      </c>
      <c r="M27" s="52">
        <f>L27/' سهام'!$M$50</f>
        <v>2.9144364265590045E-3</v>
      </c>
    </row>
    <row r="28" spans="1:13" x14ac:dyDescent="0.5">
      <c r="A28" s="51" t="s">
        <v>158</v>
      </c>
      <c r="B28" s="51">
        <v>235470000</v>
      </c>
      <c r="C28" s="51">
        <v>3735424526928</v>
      </c>
      <c r="D28" s="51">
        <v>3754126185306</v>
      </c>
      <c r="E28" s="51">
        <v>100000000</v>
      </c>
      <c r="F28" s="51">
        <v>1619755764723</v>
      </c>
      <c r="G28" s="51">
        <v>231150000</v>
      </c>
      <c r="H28" s="51">
        <v>3729433718644</v>
      </c>
      <c r="I28" s="51">
        <v>104320000</v>
      </c>
      <c r="J28" s="51">
        <v>16403</v>
      </c>
      <c r="K28" s="51">
        <v>1667944043141</v>
      </c>
      <c r="L28" s="51">
        <v>1710529969395</v>
      </c>
      <c r="M28" s="52">
        <f>L28/' سهام'!$M$50</f>
        <v>9.5280369758535856E-3</v>
      </c>
    </row>
    <row r="29" spans="1:13" x14ac:dyDescent="0.5">
      <c r="A29" s="51" t="s">
        <v>154</v>
      </c>
      <c r="B29" s="51">
        <v>123000000</v>
      </c>
      <c r="C29" s="51">
        <v>1598192645933</v>
      </c>
      <c r="D29" s="51">
        <v>2157239224594</v>
      </c>
      <c r="E29" s="51">
        <v>0</v>
      </c>
      <c r="F29" s="51">
        <v>0</v>
      </c>
      <c r="G29" s="51">
        <v>0</v>
      </c>
      <c r="H29" s="51">
        <v>0</v>
      </c>
      <c r="I29" s="51">
        <v>123000000</v>
      </c>
      <c r="J29" s="51">
        <v>18050</v>
      </c>
      <c r="K29" s="51">
        <v>1598192645933</v>
      </c>
      <c r="L29" s="51">
        <v>2219331319687</v>
      </c>
      <c r="M29" s="52">
        <f>L29/' سهام'!$M$50</f>
        <v>1.236217502995682E-2</v>
      </c>
    </row>
    <row r="30" spans="1:13" x14ac:dyDescent="0.5">
      <c r="A30" s="51" t="s">
        <v>172</v>
      </c>
      <c r="B30" s="51">
        <v>51080993</v>
      </c>
      <c r="C30" s="51">
        <v>1024659153694</v>
      </c>
      <c r="D30" s="51">
        <v>1036663909055</v>
      </c>
      <c r="E30" s="51">
        <v>0</v>
      </c>
      <c r="F30" s="51">
        <v>0</v>
      </c>
      <c r="G30" s="51">
        <v>42413658</v>
      </c>
      <c r="H30" s="51">
        <v>874528088355</v>
      </c>
      <c r="I30" s="51">
        <v>8667335</v>
      </c>
      <c r="J30" s="51">
        <v>20908</v>
      </c>
      <c r="K30" s="51">
        <v>172482874759</v>
      </c>
      <c r="L30" s="51">
        <v>181149816544</v>
      </c>
      <c r="M30" s="52">
        <f>L30/' سهام'!$M$50</f>
        <v>1.0090452556120943E-3</v>
      </c>
    </row>
    <row r="31" spans="1:13" x14ac:dyDescent="0.5">
      <c r="A31" s="51" t="s">
        <v>178</v>
      </c>
      <c r="B31" s="51">
        <v>0</v>
      </c>
      <c r="C31" s="51">
        <v>0</v>
      </c>
      <c r="D31" s="51">
        <v>0</v>
      </c>
      <c r="E31" s="51">
        <v>1030000</v>
      </c>
      <c r="F31" s="51">
        <v>8357597232</v>
      </c>
      <c r="G31" s="51">
        <v>20000</v>
      </c>
      <c r="H31" s="51">
        <v>168298964</v>
      </c>
      <c r="I31" s="51">
        <v>1010000</v>
      </c>
      <c r="J31" s="51">
        <v>8682</v>
      </c>
      <c r="K31" s="51">
        <v>8195434873</v>
      </c>
      <c r="L31" s="51">
        <v>8763558708</v>
      </c>
      <c r="M31" s="52">
        <f>L31/' سهام'!$M$50</f>
        <v>4.8814994711504968E-5</v>
      </c>
    </row>
    <row r="32" spans="1:13" x14ac:dyDescent="0.5">
      <c r="A32" s="51" t="s">
        <v>160</v>
      </c>
      <c r="B32" s="51">
        <v>0</v>
      </c>
      <c r="C32" s="51">
        <v>0</v>
      </c>
      <c r="D32" s="51">
        <v>0</v>
      </c>
      <c r="E32" s="51">
        <v>33154000</v>
      </c>
      <c r="F32" s="51">
        <v>448752038314</v>
      </c>
      <c r="G32" s="51">
        <v>0</v>
      </c>
      <c r="H32" s="51">
        <v>0</v>
      </c>
      <c r="I32" s="51">
        <v>33154000</v>
      </c>
      <c r="J32" s="51">
        <v>13780</v>
      </c>
      <c r="K32" s="51">
        <v>448752038314</v>
      </c>
      <c r="L32" s="51">
        <v>456693652093</v>
      </c>
      <c r="M32" s="52">
        <f>L32/' سهام'!$M$50</f>
        <v>2.543886445508329E-3</v>
      </c>
    </row>
    <row r="33" spans="1:15" x14ac:dyDescent="0.5">
      <c r="A33" s="51" t="s">
        <v>536</v>
      </c>
      <c r="B33" s="51">
        <v>565</v>
      </c>
      <c r="C33" s="51">
        <v>202188405</v>
      </c>
      <c r="D33" s="51">
        <v>268339895</v>
      </c>
      <c r="E33" s="51"/>
      <c r="F33" s="51"/>
      <c r="G33" s="51"/>
      <c r="H33" s="51"/>
      <c r="I33" s="51">
        <v>565</v>
      </c>
      <c r="J33" s="51">
        <v>624331</v>
      </c>
      <c r="K33" s="51">
        <v>202188405</v>
      </c>
      <c r="L33" s="51">
        <v>352535366</v>
      </c>
      <c r="M33" s="52">
        <f>L33/' سهام'!$M$50</f>
        <v>1.9637013455731013E-6</v>
      </c>
      <c r="N33" s="58"/>
      <c r="O33" s="58"/>
    </row>
    <row r="34" spans="1:15" x14ac:dyDescent="0.5">
      <c r="A34" s="51" t="s">
        <v>534</v>
      </c>
      <c r="B34" s="51"/>
      <c r="C34" s="51"/>
      <c r="D34" s="51"/>
      <c r="E34" s="51">
        <v>38</v>
      </c>
      <c r="F34" s="51">
        <v>15090983</v>
      </c>
      <c r="G34" s="51"/>
      <c r="H34" s="51"/>
      <c r="I34" s="51">
        <v>38</v>
      </c>
      <c r="J34" s="51">
        <v>773658</v>
      </c>
      <c r="K34" s="51">
        <v>15090983</v>
      </c>
      <c r="L34" s="51">
        <v>29381364</v>
      </c>
      <c r="M34" s="52">
        <f>L34/' سهام'!$M$50</f>
        <v>1.6366081132856633E-7</v>
      </c>
      <c r="N34" s="58"/>
      <c r="O34" s="58"/>
    </row>
    <row r="35" spans="1:15" ht="16.8" thickBot="1" x14ac:dyDescent="0.55000000000000004">
      <c r="A35" s="55" t="s">
        <v>2</v>
      </c>
      <c r="B35" s="65">
        <f t="shared" ref="B35:K35" si="0">SUM(B9:B34)</f>
        <v>1908586551</v>
      </c>
      <c r="C35" s="65">
        <f t="shared" si="0"/>
        <v>67885226482725</v>
      </c>
      <c r="D35" s="65">
        <f t="shared" si="0"/>
        <v>95554141820985</v>
      </c>
      <c r="E35" s="65">
        <f t="shared" si="0"/>
        <v>312301166</v>
      </c>
      <c r="F35" s="65">
        <f t="shared" si="0"/>
        <v>15223432679318</v>
      </c>
      <c r="G35" s="65">
        <f t="shared" si="0"/>
        <v>613676399</v>
      </c>
      <c r="H35" s="65">
        <f t="shared" si="0"/>
        <v>18404519157530</v>
      </c>
      <c r="I35" s="65">
        <f t="shared" si="0"/>
        <v>1607211318</v>
      </c>
      <c r="J35" s="65">
        <f t="shared" si="0"/>
        <v>3739071</v>
      </c>
      <c r="K35" s="65">
        <f t="shared" si="0"/>
        <v>66874993125784</v>
      </c>
      <c r="L35" s="65">
        <f>SUM(L9:L34)</f>
        <v>98469513773761</v>
      </c>
      <c r="M35" s="57">
        <f>SUM(M9:M34)</f>
        <v>0.54849735755437212</v>
      </c>
    </row>
    <row r="36" spans="1:15" ht="16.8" thickTop="1" x14ac:dyDescent="0.5"/>
    <row r="38" spans="1:15" x14ac:dyDescent="0.5">
      <c r="L38" s="58"/>
    </row>
    <row r="39" spans="1:15" x14ac:dyDescent="0.5">
      <c r="L39" s="58"/>
    </row>
    <row r="40" spans="1:15" x14ac:dyDescent="0.5">
      <c r="L40" s="58"/>
    </row>
  </sheetData>
  <mergeCells count="18">
    <mergeCell ref="B6:D6"/>
    <mergeCell ref="I6:M6"/>
    <mergeCell ref="D7:D8"/>
    <mergeCell ref="L7:L8"/>
    <mergeCell ref="J7:J8"/>
    <mergeCell ref="M7:M8"/>
    <mergeCell ref="A1:M1"/>
    <mergeCell ref="A2:M2"/>
    <mergeCell ref="A3:M3"/>
    <mergeCell ref="A7:A8"/>
    <mergeCell ref="E7:F7"/>
    <mergeCell ref="G7:H7"/>
    <mergeCell ref="K7:K8"/>
    <mergeCell ref="I7:I8"/>
    <mergeCell ref="C7:C8"/>
    <mergeCell ref="B7:B8"/>
    <mergeCell ref="A4:M4"/>
    <mergeCell ref="E6:H6"/>
  </mergeCells>
  <pageMargins left="0.7" right="0.7" top="0.75" bottom="0.7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4"/>
  <sheetViews>
    <sheetView rightToLeft="1" zoomScale="70" zoomScaleNormal="70" zoomScaleSheetLayoutView="90" workbookViewId="0">
      <pane ySplit="8" topLeftCell="A9" activePane="bottomLeft" state="frozen"/>
      <selection pane="bottomLeft" activeCell="Q44" sqref="Q44:R45"/>
    </sheetView>
  </sheetViews>
  <sheetFormatPr defaultColWidth="9.109375" defaultRowHeight="17.399999999999999" x14ac:dyDescent="0.55000000000000004"/>
  <cols>
    <col min="1" max="1" width="29.5546875" style="41" customWidth="1"/>
    <col min="2" max="2" width="9" style="41" customWidth="1"/>
    <col min="3" max="3" width="10.6640625" style="41" customWidth="1"/>
    <col min="4" max="4" width="12.44140625" style="41" customWidth="1"/>
    <col min="5" max="5" width="11.5546875" style="41" customWidth="1"/>
    <col min="6" max="6" width="6.109375" style="41" customWidth="1"/>
    <col min="7" max="7" width="6.6640625" style="41" customWidth="1"/>
    <col min="8" max="8" width="16.33203125" style="41" customWidth="1"/>
    <col min="9" max="9" width="19.33203125" style="41" customWidth="1"/>
    <col min="10" max="10" width="20.5546875" style="41" customWidth="1"/>
    <col min="11" max="11" width="11.5546875" style="41" customWidth="1"/>
    <col min="12" max="12" width="12.5546875" style="41" customWidth="1"/>
    <col min="13" max="13" width="7.6640625" style="41" customWidth="1"/>
    <col min="14" max="14" width="12.33203125" style="41" bestFit="1" customWidth="1"/>
    <col min="15" max="15" width="11.44140625" style="41" customWidth="1"/>
    <col min="16" max="16" width="12.88671875" style="41" customWidth="1"/>
    <col min="17" max="17" width="19.44140625" style="41" customWidth="1"/>
    <col min="18" max="18" width="23.5546875" style="41" customWidth="1"/>
    <col min="19" max="19" width="13.6640625" style="41" customWidth="1"/>
    <col min="20" max="16384" width="9.109375" style="41"/>
  </cols>
  <sheetData>
    <row r="1" spans="1:19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0.399999999999999" x14ac:dyDescent="0.65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20.399999999999999" x14ac:dyDescent="0.55000000000000004">
      <c r="A4" s="86" t="s">
        <v>88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</row>
    <row r="6" spans="1:19" ht="18" customHeight="1" thickBot="1" x14ac:dyDescent="0.6">
      <c r="A6" s="87" t="s">
        <v>23</v>
      </c>
      <c r="B6" s="87"/>
      <c r="C6" s="87"/>
      <c r="D6" s="87"/>
      <c r="E6" s="87"/>
      <c r="F6" s="87"/>
      <c r="G6" s="87"/>
      <c r="H6" s="87" t="s">
        <v>197</v>
      </c>
      <c r="I6" s="87"/>
      <c r="J6" s="87"/>
      <c r="K6" s="97" t="s">
        <v>11</v>
      </c>
      <c r="L6" s="97"/>
      <c r="M6" s="97"/>
      <c r="N6" s="97"/>
      <c r="O6" s="87" t="s">
        <v>122</v>
      </c>
      <c r="P6" s="87"/>
      <c r="Q6" s="87"/>
      <c r="R6" s="87"/>
      <c r="S6" s="87"/>
    </row>
    <row r="7" spans="1:19" ht="26.25" customHeight="1" x14ac:dyDescent="0.55000000000000004">
      <c r="A7" s="103" t="s">
        <v>24</v>
      </c>
      <c r="B7" s="100" t="s">
        <v>10</v>
      </c>
      <c r="C7" s="102" t="s">
        <v>9</v>
      </c>
      <c r="D7" s="99" t="s">
        <v>35</v>
      </c>
      <c r="E7" s="100" t="s">
        <v>27</v>
      </c>
      <c r="F7" s="102" t="s">
        <v>8</v>
      </c>
      <c r="G7" s="102" t="s">
        <v>7</v>
      </c>
      <c r="H7" s="104" t="s">
        <v>3</v>
      </c>
      <c r="I7" s="99" t="s">
        <v>0</v>
      </c>
      <c r="J7" s="99" t="s">
        <v>25</v>
      </c>
      <c r="K7" s="98" t="s">
        <v>4</v>
      </c>
      <c r="L7" s="98"/>
      <c r="M7" s="98" t="s">
        <v>5</v>
      </c>
      <c r="N7" s="98"/>
      <c r="O7" s="104" t="s">
        <v>3</v>
      </c>
      <c r="P7" s="99" t="s">
        <v>36</v>
      </c>
      <c r="Q7" s="99" t="s">
        <v>0</v>
      </c>
      <c r="R7" s="99" t="s">
        <v>25</v>
      </c>
      <c r="S7" s="99" t="s">
        <v>26</v>
      </c>
    </row>
    <row r="8" spans="1:19" s="10" customFormat="1" ht="40.5" customHeight="1" thickBot="1" x14ac:dyDescent="0.35">
      <c r="A8" s="87"/>
      <c r="B8" s="101"/>
      <c r="C8" s="101"/>
      <c r="D8" s="87"/>
      <c r="E8" s="101"/>
      <c r="F8" s="101"/>
      <c r="G8" s="101"/>
      <c r="H8" s="105"/>
      <c r="I8" s="87"/>
      <c r="J8" s="87"/>
      <c r="K8" s="9" t="s">
        <v>3</v>
      </c>
      <c r="L8" s="9" t="s">
        <v>0</v>
      </c>
      <c r="M8" s="9" t="s">
        <v>3</v>
      </c>
      <c r="N8" s="9" t="s">
        <v>64</v>
      </c>
      <c r="O8" s="105"/>
      <c r="P8" s="87"/>
      <c r="Q8" s="87"/>
      <c r="R8" s="87"/>
      <c r="S8" s="87"/>
    </row>
    <row r="9" spans="1:19" x14ac:dyDescent="0.55000000000000004">
      <c r="A9" s="51" t="s">
        <v>300</v>
      </c>
      <c r="B9" s="51" t="s">
        <v>315</v>
      </c>
      <c r="C9" s="51" t="s">
        <v>316</v>
      </c>
      <c r="D9" s="51" t="s">
        <v>317</v>
      </c>
      <c r="E9" s="51" t="s">
        <v>318</v>
      </c>
      <c r="F9" s="66">
        <v>23</v>
      </c>
      <c r="G9" s="51" t="s">
        <v>319</v>
      </c>
      <c r="H9" s="51">
        <v>0</v>
      </c>
      <c r="I9" s="51">
        <v>0</v>
      </c>
      <c r="J9" s="51">
        <v>0</v>
      </c>
      <c r="K9" s="51">
        <v>5000</v>
      </c>
      <c r="L9" s="51">
        <v>4248077625</v>
      </c>
      <c r="M9" s="51">
        <v>0</v>
      </c>
      <c r="N9" s="51">
        <v>0</v>
      </c>
      <c r="O9" s="51">
        <v>5000</v>
      </c>
      <c r="P9" s="51">
        <v>857540</v>
      </c>
      <c r="Q9" s="51">
        <v>4248077625</v>
      </c>
      <c r="R9" s="51">
        <v>4284591417</v>
      </c>
      <c r="S9" s="52">
        <f>R9/' سهام'!$M$50</f>
        <v>2.3866138669315408E-5</v>
      </c>
    </row>
    <row r="10" spans="1:19" x14ac:dyDescent="0.55000000000000004">
      <c r="A10" s="51" t="s">
        <v>283</v>
      </c>
      <c r="B10" s="51" t="s">
        <v>315</v>
      </c>
      <c r="C10" s="51" t="s">
        <v>316</v>
      </c>
      <c r="D10" s="51" t="s">
        <v>320</v>
      </c>
      <c r="E10" s="51" t="s">
        <v>321</v>
      </c>
      <c r="F10" s="66">
        <v>23</v>
      </c>
      <c r="G10" s="51" t="s">
        <v>319</v>
      </c>
      <c r="H10" s="51">
        <v>10000</v>
      </c>
      <c r="I10" s="51">
        <v>9453226250</v>
      </c>
      <c r="J10" s="51">
        <v>8458862875</v>
      </c>
      <c r="K10" s="51">
        <v>0</v>
      </c>
      <c r="L10" s="51">
        <v>0</v>
      </c>
      <c r="M10" s="51">
        <v>0</v>
      </c>
      <c r="N10" s="51">
        <v>0</v>
      </c>
      <c r="O10" s="51">
        <v>10000</v>
      </c>
      <c r="P10" s="51">
        <v>0</v>
      </c>
      <c r="Q10" s="51">
        <v>9453226250</v>
      </c>
      <c r="R10" s="51">
        <v>8458862875</v>
      </c>
      <c r="S10" s="52">
        <f>R10/' سهام'!$M$50</f>
        <v>4.7117770333589319E-5</v>
      </c>
    </row>
    <row r="11" spans="1:19" x14ac:dyDescent="0.55000000000000004">
      <c r="A11" s="51" t="s">
        <v>296</v>
      </c>
      <c r="B11" s="51" t="s">
        <v>315</v>
      </c>
      <c r="C11" s="51" t="s">
        <v>322</v>
      </c>
      <c r="D11" s="51" t="s">
        <v>323</v>
      </c>
      <c r="E11" s="51" t="s">
        <v>324</v>
      </c>
      <c r="F11" s="66">
        <v>26</v>
      </c>
      <c r="G11" s="51" t="s">
        <v>319</v>
      </c>
      <c r="H11" s="51">
        <v>18914</v>
      </c>
      <c r="I11" s="51">
        <v>17568693435</v>
      </c>
      <c r="J11" s="51">
        <v>17358023902</v>
      </c>
      <c r="K11" s="51">
        <v>0</v>
      </c>
      <c r="L11" s="51">
        <v>0</v>
      </c>
      <c r="M11" s="51">
        <v>1000</v>
      </c>
      <c r="N11" s="51">
        <v>904343875</v>
      </c>
      <c r="O11" s="51">
        <v>17914</v>
      </c>
      <c r="P11" s="51">
        <v>0</v>
      </c>
      <c r="Q11" s="51">
        <v>16639820989</v>
      </c>
      <c r="R11" s="51">
        <v>16200416177</v>
      </c>
      <c r="S11" s="52">
        <f>R11/' سهام'!$M$50</f>
        <v>9.0239964876656195E-5</v>
      </c>
    </row>
    <row r="12" spans="1:19" x14ac:dyDescent="0.55000000000000004">
      <c r="A12" s="51" t="s">
        <v>292</v>
      </c>
      <c r="B12" s="51" t="s">
        <v>315</v>
      </c>
      <c r="C12" s="51" t="s">
        <v>316</v>
      </c>
      <c r="D12" s="51" t="s">
        <v>325</v>
      </c>
      <c r="E12" s="51" t="s">
        <v>326</v>
      </c>
      <c r="F12" s="66">
        <v>23</v>
      </c>
      <c r="G12" s="51" t="s">
        <v>319</v>
      </c>
      <c r="H12" s="51">
        <v>5000</v>
      </c>
      <c r="I12" s="51">
        <v>4122987000</v>
      </c>
      <c r="J12" s="51">
        <v>3980561999</v>
      </c>
      <c r="K12" s="51">
        <v>0</v>
      </c>
      <c r="L12" s="51">
        <v>0</v>
      </c>
      <c r="M12" s="51">
        <v>5000</v>
      </c>
      <c r="N12" s="51">
        <v>4099975362</v>
      </c>
      <c r="O12" s="51">
        <v>0</v>
      </c>
      <c r="P12" s="51">
        <v>0</v>
      </c>
      <c r="Q12" s="51">
        <v>0</v>
      </c>
      <c r="R12" s="51">
        <v>0</v>
      </c>
      <c r="S12" s="52">
        <f>R12/' سهام'!$M$50</f>
        <v>0</v>
      </c>
    </row>
    <row r="13" spans="1:19" x14ac:dyDescent="0.55000000000000004">
      <c r="A13" s="51" t="s">
        <v>275</v>
      </c>
      <c r="B13" s="51" t="s">
        <v>315</v>
      </c>
      <c r="C13" s="51" t="s">
        <v>316</v>
      </c>
      <c r="D13" s="51" t="s">
        <v>327</v>
      </c>
      <c r="E13" s="51" t="s">
        <v>328</v>
      </c>
      <c r="F13" s="66">
        <v>18</v>
      </c>
      <c r="G13" s="51" t="s">
        <v>319</v>
      </c>
      <c r="H13" s="51">
        <v>10000</v>
      </c>
      <c r="I13" s="51">
        <v>9159185598</v>
      </c>
      <c r="J13" s="51">
        <v>9273272000</v>
      </c>
      <c r="K13" s="51">
        <v>0</v>
      </c>
      <c r="L13" s="51">
        <v>0</v>
      </c>
      <c r="M13" s="51">
        <v>0</v>
      </c>
      <c r="N13" s="51">
        <v>0</v>
      </c>
      <c r="O13" s="51">
        <v>10000</v>
      </c>
      <c r="P13" s="51">
        <v>0</v>
      </c>
      <c r="Q13" s="51">
        <v>9159185598</v>
      </c>
      <c r="R13" s="51">
        <v>9273272000</v>
      </c>
      <c r="S13" s="52">
        <f>R13/' سهام'!$M$50</f>
        <v>5.1654212486203055E-5</v>
      </c>
    </row>
    <row r="14" spans="1:19" x14ac:dyDescent="0.55000000000000004">
      <c r="A14" s="51" t="s">
        <v>286</v>
      </c>
      <c r="B14" s="51" t="s">
        <v>315</v>
      </c>
      <c r="C14" s="51" t="s">
        <v>316</v>
      </c>
      <c r="D14" s="51" t="s">
        <v>329</v>
      </c>
      <c r="E14" s="51" t="s">
        <v>330</v>
      </c>
      <c r="F14" s="66">
        <v>23</v>
      </c>
      <c r="G14" s="51" t="s">
        <v>319</v>
      </c>
      <c r="H14" s="51">
        <v>0</v>
      </c>
      <c r="I14" s="51">
        <v>0</v>
      </c>
      <c r="J14" s="51">
        <v>0</v>
      </c>
      <c r="K14" s="51">
        <v>5000</v>
      </c>
      <c r="L14" s="51">
        <v>4478244375</v>
      </c>
      <c r="M14" s="51">
        <v>0</v>
      </c>
      <c r="N14" s="51">
        <v>0</v>
      </c>
      <c r="O14" s="51">
        <v>5000</v>
      </c>
      <c r="P14" s="51">
        <v>0</v>
      </c>
      <c r="Q14" s="51">
        <v>4478244375</v>
      </c>
      <c r="R14" s="51">
        <v>4475752725</v>
      </c>
      <c r="S14" s="52">
        <f>R14/' سهام'!$M$50</f>
        <v>2.4930950185959428E-5</v>
      </c>
    </row>
    <row r="15" spans="1:19" x14ac:dyDescent="0.55000000000000004">
      <c r="A15" s="51" t="s">
        <v>302</v>
      </c>
      <c r="B15" s="51" t="s">
        <v>315</v>
      </c>
      <c r="C15" s="51" t="s">
        <v>316</v>
      </c>
      <c r="D15" s="51" t="s">
        <v>331</v>
      </c>
      <c r="E15" s="51" t="s">
        <v>332</v>
      </c>
      <c r="F15" s="66">
        <v>23</v>
      </c>
      <c r="G15" s="51" t="s">
        <v>319</v>
      </c>
      <c r="H15" s="51">
        <v>5000</v>
      </c>
      <c r="I15" s="51">
        <v>4152858640</v>
      </c>
      <c r="J15" s="51">
        <v>4112016625</v>
      </c>
      <c r="K15" s="51">
        <v>5000</v>
      </c>
      <c r="L15" s="51">
        <v>4183030500</v>
      </c>
      <c r="M15" s="51">
        <v>5000</v>
      </c>
      <c r="N15" s="51">
        <v>4171973125</v>
      </c>
      <c r="O15" s="51">
        <v>5000</v>
      </c>
      <c r="P15" s="51">
        <v>0</v>
      </c>
      <c r="Q15" s="51">
        <v>4183030500</v>
      </c>
      <c r="R15" s="51">
        <v>4176969500</v>
      </c>
      <c r="S15" s="52">
        <f>R15/' سهام'!$M$50</f>
        <v>2.326666036555267E-5</v>
      </c>
    </row>
    <row r="16" spans="1:19" x14ac:dyDescent="0.55000000000000004">
      <c r="A16" s="51" t="s">
        <v>308</v>
      </c>
      <c r="B16" s="51" t="s">
        <v>315</v>
      </c>
      <c r="C16" s="51" t="s">
        <v>316</v>
      </c>
      <c r="D16" s="51" t="s">
        <v>333</v>
      </c>
      <c r="E16" s="51" t="s">
        <v>334</v>
      </c>
      <c r="F16" s="66">
        <v>23</v>
      </c>
      <c r="G16" s="51" t="s">
        <v>319</v>
      </c>
      <c r="H16" s="51">
        <v>5000</v>
      </c>
      <c r="I16" s="51">
        <v>4308121125</v>
      </c>
      <c r="J16" s="51">
        <v>4301878875</v>
      </c>
      <c r="K16" s="51">
        <v>0</v>
      </c>
      <c r="L16" s="51">
        <v>0</v>
      </c>
      <c r="M16" s="51">
        <v>0</v>
      </c>
      <c r="N16" s="51">
        <v>0</v>
      </c>
      <c r="O16" s="51">
        <v>5000</v>
      </c>
      <c r="P16" s="51">
        <v>0</v>
      </c>
      <c r="Q16" s="51">
        <v>4308121125</v>
      </c>
      <c r="R16" s="51">
        <v>4301878875</v>
      </c>
      <c r="S16" s="52">
        <f>R16/' سهام'!$M$50</f>
        <v>2.3962433701843121E-5</v>
      </c>
    </row>
    <row r="17" spans="1:19" x14ac:dyDescent="0.55000000000000004">
      <c r="A17" s="51" t="s">
        <v>287</v>
      </c>
      <c r="B17" s="51" t="s">
        <v>315</v>
      </c>
      <c r="C17" s="51" t="s">
        <v>316</v>
      </c>
      <c r="D17" s="51" t="s">
        <v>335</v>
      </c>
      <c r="E17" s="51" t="s">
        <v>336</v>
      </c>
      <c r="F17" s="66">
        <v>18</v>
      </c>
      <c r="G17" s="51" t="s">
        <v>319</v>
      </c>
      <c r="H17" s="51">
        <v>5000</v>
      </c>
      <c r="I17" s="51">
        <v>4578316875</v>
      </c>
      <c r="J17" s="51">
        <v>4716578000</v>
      </c>
      <c r="K17" s="51">
        <v>0</v>
      </c>
      <c r="L17" s="51">
        <v>0</v>
      </c>
      <c r="M17" s="51">
        <v>5000</v>
      </c>
      <c r="N17" s="51">
        <v>4781530875</v>
      </c>
      <c r="O17" s="51">
        <v>0</v>
      </c>
      <c r="P17" s="51">
        <v>0</v>
      </c>
      <c r="Q17" s="51">
        <v>0</v>
      </c>
      <c r="R17" s="51">
        <v>0</v>
      </c>
      <c r="S17" s="52">
        <f>R17/' سهام'!$M$50</f>
        <v>0</v>
      </c>
    </row>
    <row r="18" spans="1:19" x14ac:dyDescent="0.55000000000000004">
      <c r="A18" s="51" t="s">
        <v>276</v>
      </c>
      <c r="B18" s="51" t="s">
        <v>315</v>
      </c>
      <c r="C18" s="51" t="s">
        <v>316</v>
      </c>
      <c r="D18" s="51" t="s">
        <v>337</v>
      </c>
      <c r="E18" s="51" t="s">
        <v>338</v>
      </c>
      <c r="F18" s="66">
        <v>23</v>
      </c>
      <c r="G18" s="51" t="s">
        <v>319</v>
      </c>
      <c r="H18" s="51">
        <v>5000</v>
      </c>
      <c r="I18" s="51">
        <v>4062943500</v>
      </c>
      <c r="J18" s="51">
        <v>4057056500</v>
      </c>
      <c r="K18" s="51">
        <v>0</v>
      </c>
      <c r="L18" s="51">
        <v>0</v>
      </c>
      <c r="M18" s="51">
        <v>0</v>
      </c>
      <c r="N18" s="51">
        <v>0</v>
      </c>
      <c r="O18" s="51">
        <v>5000</v>
      </c>
      <c r="P18" s="51">
        <v>0</v>
      </c>
      <c r="Q18" s="51">
        <v>4062943500</v>
      </c>
      <c r="R18" s="51">
        <v>3937143500</v>
      </c>
      <c r="S18" s="52">
        <f>R18/' سهام'!$M$50</f>
        <v>2.1930775559875004E-5</v>
      </c>
    </row>
    <row r="19" spans="1:19" x14ac:dyDescent="0.55000000000000004">
      <c r="A19" s="51" t="s">
        <v>310</v>
      </c>
      <c r="B19" s="51" t="s">
        <v>315</v>
      </c>
      <c r="C19" s="51" t="s">
        <v>316</v>
      </c>
      <c r="D19" s="51" t="s">
        <v>339</v>
      </c>
      <c r="E19" s="51" t="s">
        <v>340</v>
      </c>
      <c r="F19" s="66">
        <v>20.5</v>
      </c>
      <c r="G19" s="51" t="s">
        <v>319</v>
      </c>
      <c r="H19" s="51">
        <v>5000</v>
      </c>
      <c r="I19" s="51">
        <v>4678389375</v>
      </c>
      <c r="J19" s="51">
        <v>4896447500</v>
      </c>
      <c r="K19" s="51">
        <v>5000</v>
      </c>
      <c r="L19" s="51">
        <v>5003625000</v>
      </c>
      <c r="M19" s="51">
        <v>0</v>
      </c>
      <c r="N19" s="51">
        <v>0</v>
      </c>
      <c r="O19" s="51">
        <v>10000</v>
      </c>
      <c r="P19" s="51">
        <v>1000000</v>
      </c>
      <c r="Q19" s="51">
        <v>9682014375</v>
      </c>
      <c r="R19" s="51">
        <v>9992750000</v>
      </c>
      <c r="S19" s="52">
        <f>R19/' سهام'!$M$50</f>
        <v>5.5661866903236053E-5</v>
      </c>
    </row>
    <row r="20" spans="1:19" x14ac:dyDescent="0.55000000000000004">
      <c r="A20" s="51" t="s">
        <v>281</v>
      </c>
      <c r="B20" s="51" t="s">
        <v>315</v>
      </c>
      <c r="C20" s="51" t="s">
        <v>316</v>
      </c>
      <c r="D20" s="51" t="s">
        <v>341</v>
      </c>
      <c r="E20" s="51" t="s">
        <v>342</v>
      </c>
      <c r="F20" s="66">
        <v>23</v>
      </c>
      <c r="G20" s="51" t="s">
        <v>319</v>
      </c>
      <c r="H20" s="51">
        <v>5000</v>
      </c>
      <c r="I20" s="51">
        <v>4127990625</v>
      </c>
      <c r="J20" s="51">
        <v>4055657515</v>
      </c>
      <c r="K20" s="51">
        <v>0</v>
      </c>
      <c r="L20" s="51">
        <v>0</v>
      </c>
      <c r="M20" s="51">
        <v>5000</v>
      </c>
      <c r="N20" s="51">
        <v>4166976750</v>
      </c>
      <c r="O20" s="51">
        <v>0</v>
      </c>
      <c r="P20" s="51">
        <v>846130</v>
      </c>
      <c r="Q20" s="51">
        <v>0</v>
      </c>
      <c r="R20" s="51">
        <v>0</v>
      </c>
      <c r="S20" s="52">
        <f>R20/' سهام'!$M$50</f>
        <v>0</v>
      </c>
    </row>
    <row r="21" spans="1:19" x14ac:dyDescent="0.55000000000000004">
      <c r="A21" s="51" t="s">
        <v>285</v>
      </c>
      <c r="B21" s="51" t="s">
        <v>315</v>
      </c>
      <c r="C21" s="51" t="s">
        <v>316</v>
      </c>
      <c r="D21" s="51" t="s">
        <v>343</v>
      </c>
      <c r="E21" s="51" t="s">
        <v>344</v>
      </c>
      <c r="F21" s="66">
        <v>18</v>
      </c>
      <c r="G21" s="51" t="s">
        <v>319</v>
      </c>
      <c r="H21" s="51">
        <v>5000</v>
      </c>
      <c r="I21" s="51">
        <v>4163016000</v>
      </c>
      <c r="J21" s="51">
        <v>4156984000</v>
      </c>
      <c r="K21" s="51">
        <v>0</v>
      </c>
      <c r="L21" s="51">
        <v>0</v>
      </c>
      <c r="M21" s="51">
        <v>5000</v>
      </c>
      <c r="N21" s="51">
        <v>4196955000</v>
      </c>
      <c r="O21" s="51">
        <v>0</v>
      </c>
      <c r="P21" s="51">
        <v>0</v>
      </c>
      <c r="Q21" s="51">
        <v>0</v>
      </c>
      <c r="R21" s="51">
        <v>0</v>
      </c>
      <c r="S21" s="52">
        <f>R21/' سهام'!$M$50</f>
        <v>0</v>
      </c>
    </row>
    <row r="22" spans="1:19" x14ac:dyDescent="0.55000000000000004">
      <c r="A22" s="51" t="s">
        <v>295</v>
      </c>
      <c r="B22" s="51" t="s">
        <v>315</v>
      </c>
      <c r="C22" s="51" t="s">
        <v>322</v>
      </c>
      <c r="D22" s="51" t="s">
        <v>345</v>
      </c>
      <c r="E22" s="51" t="s">
        <v>346</v>
      </c>
      <c r="F22" s="66">
        <v>23</v>
      </c>
      <c r="G22" s="51" t="s">
        <v>319</v>
      </c>
      <c r="H22" s="51">
        <v>10000</v>
      </c>
      <c r="I22" s="51">
        <v>8230717946</v>
      </c>
      <c r="J22" s="51">
        <v>8093637855</v>
      </c>
      <c r="K22" s="51">
        <v>0</v>
      </c>
      <c r="L22" s="51">
        <v>0</v>
      </c>
      <c r="M22" s="51">
        <v>0</v>
      </c>
      <c r="N22" s="51">
        <v>0</v>
      </c>
      <c r="O22" s="51">
        <v>10000</v>
      </c>
      <c r="P22" s="51">
        <v>0</v>
      </c>
      <c r="Q22" s="51">
        <v>8230717946</v>
      </c>
      <c r="R22" s="51">
        <v>8093637855</v>
      </c>
      <c r="S22" s="52">
        <f>R22/' سهام'!$M$50</f>
        <v>4.5083384758750388E-5</v>
      </c>
    </row>
    <row r="23" spans="1:19" x14ac:dyDescent="0.55000000000000004">
      <c r="A23" s="51" t="s">
        <v>293</v>
      </c>
      <c r="B23" s="51" t="s">
        <v>315</v>
      </c>
      <c r="C23" s="51" t="s">
        <v>316</v>
      </c>
      <c r="D23" s="51" t="s">
        <v>347</v>
      </c>
      <c r="E23" s="51" t="s">
        <v>348</v>
      </c>
      <c r="F23" s="66">
        <v>20.5</v>
      </c>
      <c r="G23" s="51" t="s">
        <v>319</v>
      </c>
      <c r="H23" s="51">
        <v>105000</v>
      </c>
      <c r="I23" s="51">
        <v>97586549561</v>
      </c>
      <c r="J23" s="51">
        <v>88251471263</v>
      </c>
      <c r="K23" s="51">
        <v>0</v>
      </c>
      <c r="L23" s="51">
        <v>0</v>
      </c>
      <c r="M23" s="51">
        <v>0</v>
      </c>
      <c r="N23" s="51">
        <v>0</v>
      </c>
      <c r="O23" s="51">
        <v>105000</v>
      </c>
      <c r="P23" s="51">
        <v>0</v>
      </c>
      <c r="Q23" s="51">
        <v>97586549561</v>
      </c>
      <c r="R23" s="51">
        <v>88251471263</v>
      </c>
      <c r="S23" s="52">
        <f>R23/' سهام'!$M$50</f>
        <v>4.9158056065205943E-4</v>
      </c>
    </row>
    <row r="24" spans="1:19" x14ac:dyDescent="0.55000000000000004">
      <c r="A24" s="51" t="s">
        <v>279</v>
      </c>
      <c r="B24" s="51" t="s">
        <v>315</v>
      </c>
      <c r="C24" s="51" t="s">
        <v>322</v>
      </c>
      <c r="D24" s="51" t="s">
        <v>349</v>
      </c>
      <c r="E24" s="51" t="s">
        <v>350</v>
      </c>
      <c r="F24" s="66">
        <v>23</v>
      </c>
      <c r="G24" s="51" t="s">
        <v>319</v>
      </c>
      <c r="H24" s="51">
        <v>15000</v>
      </c>
      <c r="I24" s="51">
        <v>13721981228</v>
      </c>
      <c r="J24" s="51">
        <v>13961320699</v>
      </c>
      <c r="K24" s="51">
        <v>0</v>
      </c>
      <c r="L24" s="51">
        <v>0</v>
      </c>
      <c r="M24" s="51">
        <v>0</v>
      </c>
      <c r="N24" s="51">
        <v>0</v>
      </c>
      <c r="O24" s="51">
        <v>15000</v>
      </c>
      <c r="P24" s="51">
        <v>0</v>
      </c>
      <c r="Q24" s="51">
        <v>13721981228</v>
      </c>
      <c r="R24" s="51">
        <v>13961320699</v>
      </c>
      <c r="S24" s="52">
        <f>R24/' سهام'!$M$50</f>
        <v>7.7767699035914293E-5</v>
      </c>
    </row>
    <row r="25" spans="1:19" x14ac:dyDescent="0.55000000000000004">
      <c r="A25" s="51" t="s">
        <v>289</v>
      </c>
      <c r="B25" s="51" t="s">
        <v>315</v>
      </c>
      <c r="C25" s="51" t="s">
        <v>322</v>
      </c>
      <c r="D25" s="51" t="s">
        <v>351</v>
      </c>
      <c r="E25" s="51" t="s">
        <v>352</v>
      </c>
      <c r="F25" s="66">
        <v>21</v>
      </c>
      <c r="G25" s="51" t="s">
        <v>319</v>
      </c>
      <c r="H25" s="51">
        <v>5000</v>
      </c>
      <c r="I25" s="51">
        <v>4778461875</v>
      </c>
      <c r="J25" s="51">
        <v>4996375000</v>
      </c>
      <c r="K25" s="51">
        <v>0</v>
      </c>
      <c r="L25" s="51">
        <v>0</v>
      </c>
      <c r="M25" s="51">
        <v>0</v>
      </c>
      <c r="N25" s="51">
        <v>0</v>
      </c>
      <c r="O25" s="51">
        <v>5000</v>
      </c>
      <c r="P25" s="51">
        <v>0</v>
      </c>
      <c r="Q25" s="51">
        <v>4778461875</v>
      </c>
      <c r="R25" s="51">
        <v>4996375000</v>
      </c>
      <c r="S25" s="52">
        <f>R25/' سهام'!$M$50</f>
        <v>2.7830933451618027E-5</v>
      </c>
    </row>
    <row r="26" spans="1:19" x14ac:dyDescent="0.55000000000000004">
      <c r="A26" s="51" t="s">
        <v>313</v>
      </c>
      <c r="B26" s="51" t="s">
        <v>315</v>
      </c>
      <c r="C26" s="51" t="s">
        <v>316</v>
      </c>
      <c r="D26" s="51" t="s">
        <v>353</v>
      </c>
      <c r="E26" s="51" t="s">
        <v>354</v>
      </c>
      <c r="F26" s="66">
        <v>23</v>
      </c>
      <c r="G26" s="51" t="s">
        <v>319</v>
      </c>
      <c r="H26" s="51">
        <v>5000</v>
      </c>
      <c r="I26" s="51">
        <v>4273095750</v>
      </c>
      <c r="J26" s="51">
        <v>4236926000</v>
      </c>
      <c r="K26" s="51">
        <v>0</v>
      </c>
      <c r="L26" s="51">
        <v>0</v>
      </c>
      <c r="M26" s="51">
        <v>0</v>
      </c>
      <c r="N26" s="51">
        <v>0</v>
      </c>
      <c r="O26" s="51">
        <v>5000</v>
      </c>
      <c r="P26" s="51">
        <v>0</v>
      </c>
      <c r="Q26" s="51">
        <v>4273095750</v>
      </c>
      <c r="R26" s="51">
        <v>4236926000</v>
      </c>
      <c r="S26" s="52">
        <f>R26/' سهام'!$M$50</f>
        <v>2.3600631566972085E-5</v>
      </c>
    </row>
    <row r="27" spans="1:19" x14ac:dyDescent="0.55000000000000004">
      <c r="A27" s="51" t="s">
        <v>314</v>
      </c>
      <c r="B27" s="51" t="s">
        <v>315</v>
      </c>
      <c r="C27" s="51" t="s">
        <v>316</v>
      </c>
      <c r="D27" s="51" t="s">
        <v>355</v>
      </c>
      <c r="E27" s="51" t="s">
        <v>356</v>
      </c>
      <c r="F27" s="66">
        <v>23</v>
      </c>
      <c r="G27" s="51" t="s">
        <v>319</v>
      </c>
      <c r="H27" s="51">
        <v>0</v>
      </c>
      <c r="I27" s="51">
        <v>0</v>
      </c>
      <c r="J27" s="51">
        <v>0</v>
      </c>
      <c r="K27" s="51">
        <v>5000</v>
      </c>
      <c r="L27" s="51">
        <v>4353153750</v>
      </c>
      <c r="M27" s="51">
        <v>0</v>
      </c>
      <c r="N27" s="51">
        <v>0</v>
      </c>
      <c r="O27" s="51">
        <v>5000</v>
      </c>
      <c r="P27" s="51">
        <v>0</v>
      </c>
      <c r="Q27" s="51">
        <v>4353153750</v>
      </c>
      <c r="R27" s="51">
        <v>4346846250</v>
      </c>
      <c r="S27" s="52">
        <f>R27/' سهام'!$M$50</f>
        <v>2.4212912102907682E-5</v>
      </c>
    </row>
    <row r="28" spans="1:19" x14ac:dyDescent="0.55000000000000004">
      <c r="A28" s="51" t="s">
        <v>304</v>
      </c>
      <c r="B28" s="51" t="s">
        <v>315</v>
      </c>
      <c r="C28" s="51" t="s">
        <v>316</v>
      </c>
      <c r="D28" s="51" t="s">
        <v>357</v>
      </c>
      <c r="E28" s="51" t="s">
        <v>358</v>
      </c>
      <c r="F28" s="66">
        <v>23</v>
      </c>
      <c r="G28" s="51" t="s">
        <v>319</v>
      </c>
      <c r="H28" s="51">
        <v>0</v>
      </c>
      <c r="I28" s="51">
        <v>0</v>
      </c>
      <c r="J28" s="51">
        <v>0</v>
      </c>
      <c r="K28" s="51">
        <v>5000</v>
      </c>
      <c r="L28" s="51">
        <v>4403190000</v>
      </c>
      <c r="M28" s="51">
        <v>0</v>
      </c>
      <c r="N28" s="51">
        <v>0</v>
      </c>
      <c r="O28" s="51">
        <v>5000</v>
      </c>
      <c r="P28" s="51">
        <v>0</v>
      </c>
      <c r="Q28" s="51">
        <v>4403190000</v>
      </c>
      <c r="R28" s="51">
        <v>4396810000</v>
      </c>
      <c r="S28" s="52">
        <f>R28/' سهام'!$M$50</f>
        <v>2.4491221437423861E-5</v>
      </c>
    </row>
    <row r="29" spans="1:19" x14ac:dyDescent="0.55000000000000004">
      <c r="A29" s="51" t="s">
        <v>282</v>
      </c>
      <c r="B29" s="51" t="s">
        <v>315</v>
      </c>
      <c r="C29" s="51" t="s">
        <v>316</v>
      </c>
      <c r="D29" s="51" t="s">
        <v>359</v>
      </c>
      <c r="E29" s="51" t="s">
        <v>360</v>
      </c>
      <c r="F29" s="66">
        <v>18</v>
      </c>
      <c r="G29" s="51" t="s">
        <v>319</v>
      </c>
      <c r="H29" s="51">
        <v>230000</v>
      </c>
      <c r="I29" s="51">
        <v>227148008990</v>
      </c>
      <c r="J29" s="51">
        <v>192485346875</v>
      </c>
      <c r="K29" s="51">
        <v>0</v>
      </c>
      <c r="L29" s="51">
        <v>0</v>
      </c>
      <c r="M29" s="51">
        <v>0</v>
      </c>
      <c r="N29" s="51">
        <v>0</v>
      </c>
      <c r="O29" s="51">
        <v>230000</v>
      </c>
      <c r="P29" s="51">
        <v>0</v>
      </c>
      <c r="Q29" s="51">
        <v>227148008990</v>
      </c>
      <c r="R29" s="51">
        <v>192485346875</v>
      </c>
      <c r="S29" s="52">
        <f>R29/' سهام'!$M$50</f>
        <v>1.0721867112235845E-3</v>
      </c>
    </row>
    <row r="30" spans="1:19" x14ac:dyDescent="0.55000000000000004">
      <c r="A30" s="51" t="s">
        <v>288</v>
      </c>
      <c r="B30" s="51" t="s">
        <v>315</v>
      </c>
      <c r="C30" s="51" t="s">
        <v>322</v>
      </c>
      <c r="D30" s="51" t="s">
        <v>361</v>
      </c>
      <c r="E30" s="51" t="s">
        <v>362</v>
      </c>
      <c r="F30" s="66">
        <v>23</v>
      </c>
      <c r="G30" s="51" t="s">
        <v>319</v>
      </c>
      <c r="H30" s="51">
        <v>10000</v>
      </c>
      <c r="I30" s="51">
        <v>8336039250</v>
      </c>
      <c r="J30" s="51">
        <v>8343946250</v>
      </c>
      <c r="K30" s="51">
        <v>0</v>
      </c>
      <c r="L30" s="51">
        <v>0</v>
      </c>
      <c r="M30" s="51">
        <v>0</v>
      </c>
      <c r="N30" s="51">
        <v>0</v>
      </c>
      <c r="O30" s="51">
        <v>10000</v>
      </c>
      <c r="P30" s="51">
        <v>0</v>
      </c>
      <c r="Q30" s="51">
        <v>8336039250</v>
      </c>
      <c r="R30" s="51">
        <v>8343946250</v>
      </c>
      <c r="S30" s="52">
        <f>R30/' سهام'!$M$50</f>
        <v>4.6477658864202104E-5</v>
      </c>
    </row>
    <row r="31" spans="1:19" x14ac:dyDescent="0.55000000000000004">
      <c r="A31" s="51" t="s">
        <v>301</v>
      </c>
      <c r="B31" s="51" t="s">
        <v>315</v>
      </c>
      <c r="C31" s="51" t="s">
        <v>316</v>
      </c>
      <c r="D31" s="51" t="s">
        <v>363</v>
      </c>
      <c r="E31" s="51" t="s">
        <v>364</v>
      </c>
      <c r="F31" s="66">
        <v>23</v>
      </c>
      <c r="G31" s="51" t="s">
        <v>319</v>
      </c>
      <c r="H31" s="51">
        <v>5000</v>
      </c>
      <c r="I31" s="51">
        <v>4263088500</v>
      </c>
      <c r="J31" s="51">
        <v>4304826736</v>
      </c>
      <c r="K31" s="51">
        <v>0</v>
      </c>
      <c r="L31" s="51">
        <v>0</v>
      </c>
      <c r="M31" s="51">
        <v>5000</v>
      </c>
      <c r="N31" s="51">
        <v>4371828125</v>
      </c>
      <c r="O31" s="51">
        <v>0</v>
      </c>
      <c r="P31" s="51">
        <v>901250</v>
      </c>
      <c r="Q31" s="51">
        <v>0</v>
      </c>
      <c r="R31" s="51">
        <v>0</v>
      </c>
      <c r="S31" s="52">
        <f>R31/' سهام'!$M$50</f>
        <v>0</v>
      </c>
    </row>
    <row r="32" spans="1:19" x14ac:dyDescent="0.55000000000000004">
      <c r="A32" s="51" t="s">
        <v>298</v>
      </c>
      <c r="B32" s="51" t="s">
        <v>315</v>
      </c>
      <c r="C32" s="51" t="s">
        <v>316</v>
      </c>
      <c r="D32" s="51" t="s">
        <v>365</v>
      </c>
      <c r="E32" s="51" t="s">
        <v>366</v>
      </c>
      <c r="F32" s="66">
        <v>23</v>
      </c>
      <c r="G32" s="51" t="s">
        <v>319</v>
      </c>
      <c r="H32" s="51">
        <v>5000</v>
      </c>
      <c r="I32" s="51">
        <v>4379672962</v>
      </c>
      <c r="J32" s="51">
        <v>4456067007</v>
      </c>
      <c r="K32" s="51">
        <v>0</v>
      </c>
      <c r="L32" s="51">
        <v>0</v>
      </c>
      <c r="M32" s="51">
        <v>5000</v>
      </c>
      <c r="N32" s="51">
        <v>4546701250</v>
      </c>
      <c r="O32" s="51">
        <v>0</v>
      </c>
      <c r="P32" s="51">
        <v>0</v>
      </c>
      <c r="Q32" s="51">
        <v>0</v>
      </c>
      <c r="R32" s="51">
        <v>0</v>
      </c>
      <c r="S32" s="52">
        <f>R32/' سهام'!$M$50</f>
        <v>0</v>
      </c>
    </row>
    <row r="33" spans="1:19" x14ac:dyDescent="0.55000000000000004">
      <c r="A33" s="51" t="s">
        <v>309</v>
      </c>
      <c r="B33" s="51" t="s">
        <v>315</v>
      </c>
      <c r="C33" s="51" t="s">
        <v>322</v>
      </c>
      <c r="D33" s="51" t="s">
        <v>367</v>
      </c>
      <c r="E33" s="51" t="s">
        <v>368</v>
      </c>
      <c r="F33" s="66">
        <v>23</v>
      </c>
      <c r="G33" s="51" t="s">
        <v>319</v>
      </c>
      <c r="H33" s="51">
        <v>2400</v>
      </c>
      <c r="I33" s="51">
        <v>2233618200</v>
      </c>
      <c r="J33" s="51">
        <v>2232780060</v>
      </c>
      <c r="K33" s="51">
        <v>0</v>
      </c>
      <c r="L33" s="51">
        <v>0</v>
      </c>
      <c r="M33" s="51">
        <v>0</v>
      </c>
      <c r="N33" s="51">
        <v>0</v>
      </c>
      <c r="O33" s="51">
        <v>2400</v>
      </c>
      <c r="P33" s="51">
        <v>0</v>
      </c>
      <c r="Q33" s="51">
        <v>2233618200</v>
      </c>
      <c r="R33" s="51">
        <v>2232780060</v>
      </c>
      <c r="S33" s="52">
        <f>R33/' سهام'!$M$50</f>
        <v>1.2437087540859063E-5</v>
      </c>
    </row>
    <row r="34" spans="1:19" x14ac:dyDescent="0.55000000000000004">
      <c r="A34" s="51" t="s">
        <v>305</v>
      </c>
      <c r="B34" s="51" t="s">
        <v>315</v>
      </c>
      <c r="C34" s="51" t="s">
        <v>316</v>
      </c>
      <c r="D34" s="51" t="s">
        <v>369</v>
      </c>
      <c r="E34" s="51" t="s">
        <v>370</v>
      </c>
      <c r="F34" s="66">
        <v>18</v>
      </c>
      <c r="G34" s="51" t="s">
        <v>319</v>
      </c>
      <c r="H34" s="51">
        <v>0</v>
      </c>
      <c r="I34" s="51">
        <v>0</v>
      </c>
      <c r="J34" s="51">
        <v>0</v>
      </c>
      <c r="K34" s="51">
        <v>5000</v>
      </c>
      <c r="L34" s="51">
        <v>4228063125</v>
      </c>
      <c r="M34" s="51">
        <v>0</v>
      </c>
      <c r="N34" s="51">
        <v>0</v>
      </c>
      <c r="O34" s="51">
        <v>5000</v>
      </c>
      <c r="P34" s="51">
        <v>0</v>
      </c>
      <c r="Q34" s="51">
        <v>4228063125</v>
      </c>
      <c r="R34" s="51">
        <v>4221936875</v>
      </c>
      <c r="S34" s="52">
        <f>R34/' سهام'!$M$50</f>
        <v>2.3517138766617231E-5</v>
      </c>
    </row>
    <row r="35" spans="1:19" x14ac:dyDescent="0.55000000000000004">
      <c r="A35" s="51" t="s">
        <v>303</v>
      </c>
      <c r="B35" s="51" t="s">
        <v>315</v>
      </c>
      <c r="C35" s="51" t="s">
        <v>316</v>
      </c>
      <c r="D35" s="51" t="s">
        <v>355</v>
      </c>
      <c r="E35" s="51" t="s">
        <v>371</v>
      </c>
      <c r="F35" s="66">
        <v>23</v>
      </c>
      <c r="G35" s="51" t="s">
        <v>319</v>
      </c>
      <c r="H35" s="51">
        <v>5000</v>
      </c>
      <c r="I35" s="51">
        <v>4027117545</v>
      </c>
      <c r="J35" s="51">
        <v>4055607551</v>
      </c>
      <c r="K35" s="51">
        <v>0</v>
      </c>
      <c r="L35" s="51">
        <v>0</v>
      </c>
      <c r="M35" s="51">
        <v>0</v>
      </c>
      <c r="N35" s="51">
        <v>0</v>
      </c>
      <c r="O35" s="51">
        <v>5000</v>
      </c>
      <c r="P35" s="51">
        <v>0</v>
      </c>
      <c r="Q35" s="51">
        <v>4027117545</v>
      </c>
      <c r="R35" s="51">
        <v>4080139752</v>
      </c>
      <c r="S35" s="52">
        <f>R35/' سهام'!$M$50</f>
        <v>2.2727296872475199E-5</v>
      </c>
    </row>
    <row r="36" spans="1:19" x14ac:dyDescent="0.55000000000000004">
      <c r="A36" s="51" t="s">
        <v>277</v>
      </c>
      <c r="B36" s="51" t="s">
        <v>315</v>
      </c>
      <c r="C36" s="51" t="s">
        <v>316</v>
      </c>
      <c r="D36" s="51" t="s">
        <v>372</v>
      </c>
      <c r="E36" s="51" t="s">
        <v>373</v>
      </c>
      <c r="F36" s="66">
        <v>23</v>
      </c>
      <c r="G36" s="51" t="s">
        <v>319</v>
      </c>
      <c r="H36" s="51">
        <v>0</v>
      </c>
      <c r="I36" s="51">
        <v>0</v>
      </c>
      <c r="J36" s="51">
        <v>0</v>
      </c>
      <c r="K36" s="51">
        <v>5000</v>
      </c>
      <c r="L36" s="51">
        <v>3952863750</v>
      </c>
      <c r="M36" s="51">
        <v>0</v>
      </c>
      <c r="N36" s="51">
        <v>0</v>
      </c>
      <c r="O36" s="51">
        <v>5000</v>
      </c>
      <c r="P36" s="51">
        <v>790000</v>
      </c>
      <c r="Q36" s="51">
        <v>3952863750</v>
      </c>
      <c r="R36" s="51">
        <v>3947136250</v>
      </c>
      <c r="S36" s="52">
        <f>R36/' سهام'!$M$50</f>
        <v>2.198643742677824E-5</v>
      </c>
    </row>
    <row r="37" spans="1:19" x14ac:dyDescent="0.55000000000000004">
      <c r="A37" s="51" t="s">
        <v>312</v>
      </c>
      <c r="B37" s="51" t="s">
        <v>315</v>
      </c>
      <c r="C37" s="51" t="s">
        <v>322</v>
      </c>
      <c r="D37" s="51" t="s">
        <v>374</v>
      </c>
      <c r="E37" s="51" t="s">
        <v>375</v>
      </c>
      <c r="F37" s="66">
        <v>23</v>
      </c>
      <c r="G37" s="51" t="s">
        <v>319</v>
      </c>
      <c r="H37" s="51">
        <v>85000</v>
      </c>
      <c r="I37" s="51">
        <v>76962407320</v>
      </c>
      <c r="J37" s="51">
        <v>76812320664</v>
      </c>
      <c r="K37" s="51">
        <v>0</v>
      </c>
      <c r="L37" s="51">
        <v>0</v>
      </c>
      <c r="M37" s="51">
        <v>0</v>
      </c>
      <c r="N37" s="51">
        <v>0</v>
      </c>
      <c r="O37" s="51">
        <v>85000</v>
      </c>
      <c r="P37" s="51">
        <v>0</v>
      </c>
      <c r="Q37" s="51">
        <v>76962407320</v>
      </c>
      <c r="R37" s="51">
        <v>76812320664</v>
      </c>
      <c r="S37" s="52">
        <f>R37/' سهام'!$M$50</f>
        <v>4.2786191682252196E-4</v>
      </c>
    </row>
    <row r="38" spans="1:19" x14ac:dyDescent="0.55000000000000004">
      <c r="A38" s="51" t="s">
        <v>294</v>
      </c>
      <c r="B38" s="51" t="s">
        <v>315</v>
      </c>
      <c r="C38" s="51" t="s">
        <v>316</v>
      </c>
      <c r="D38" s="51" t="s">
        <v>376</v>
      </c>
      <c r="E38" s="51" t="s">
        <v>377</v>
      </c>
      <c r="F38" s="66">
        <v>23</v>
      </c>
      <c r="G38" s="51" t="s">
        <v>319</v>
      </c>
      <c r="H38" s="51">
        <v>10000</v>
      </c>
      <c r="I38" s="51">
        <v>8616242250</v>
      </c>
      <c r="J38" s="51">
        <v>8148088350</v>
      </c>
      <c r="K38" s="51">
        <v>0</v>
      </c>
      <c r="L38" s="51">
        <v>0</v>
      </c>
      <c r="M38" s="51">
        <v>0</v>
      </c>
      <c r="N38" s="51">
        <v>0</v>
      </c>
      <c r="O38" s="51">
        <v>10000</v>
      </c>
      <c r="P38" s="51">
        <v>0</v>
      </c>
      <c r="Q38" s="51">
        <v>8616242250</v>
      </c>
      <c r="R38" s="51">
        <v>8075141275</v>
      </c>
      <c r="S38" s="52">
        <f>R38/' سهام'!$M$50</f>
        <v>4.4980354644505053E-5</v>
      </c>
    </row>
    <row r="39" spans="1:19" x14ac:dyDescent="0.55000000000000004">
      <c r="A39" s="51" t="s">
        <v>291</v>
      </c>
      <c r="B39" s="51" t="s">
        <v>315</v>
      </c>
      <c r="C39" s="51" t="s">
        <v>322</v>
      </c>
      <c r="D39" s="51" t="s">
        <v>345</v>
      </c>
      <c r="E39" s="51" t="s">
        <v>346</v>
      </c>
      <c r="F39" s="66">
        <v>23</v>
      </c>
      <c r="G39" s="51" t="s">
        <v>319</v>
      </c>
      <c r="H39" s="51">
        <v>4500</v>
      </c>
      <c r="I39" s="51">
        <v>4278099375</v>
      </c>
      <c r="J39" s="51">
        <v>4361835375</v>
      </c>
      <c r="K39" s="51">
        <v>0</v>
      </c>
      <c r="L39" s="51">
        <v>0</v>
      </c>
      <c r="M39" s="51">
        <v>0</v>
      </c>
      <c r="N39" s="51">
        <v>0</v>
      </c>
      <c r="O39" s="51">
        <v>4500</v>
      </c>
      <c r="P39" s="51">
        <v>0</v>
      </c>
      <c r="Q39" s="51">
        <v>4278099375</v>
      </c>
      <c r="R39" s="51">
        <v>4361835375</v>
      </c>
      <c r="S39" s="52">
        <f>R39/' سهام'!$M$50</f>
        <v>2.4296404903262536E-5</v>
      </c>
    </row>
    <row r="40" spans="1:19" ht="18" thickBot="1" x14ac:dyDescent="0.6">
      <c r="A40" s="69" t="s">
        <v>2</v>
      </c>
      <c r="H40" s="55">
        <f t="shared" ref="H40:O40" si="0">SUM(H9:H39)</f>
        <v>575814</v>
      </c>
      <c r="I40" s="55">
        <f t="shared" si="0"/>
        <v>539210829175</v>
      </c>
      <c r="J40" s="55">
        <f t="shared" si="0"/>
        <v>494107889476</v>
      </c>
      <c r="K40" s="55">
        <f t="shared" si="0"/>
        <v>40000</v>
      </c>
      <c r="L40" s="55">
        <f t="shared" si="0"/>
        <v>34850248125</v>
      </c>
      <c r="M40" s="55">
        <f t="shared" si="0"/>
        <v>36000</v>
      </c>
      <c r="N40" s="55">
        <f t="shared" si="0"/>
        <v>31240284362</v>
      </c>
      <c r="O40" s="55">
        <f t="shared" si="0"/>
        <v>579814</v>
      </c>
      <c r="P40" s="67"/>
      <c r="Q40" s="55">
        <f>SUM(Q9:Q39)</f>
        <v>543344274252</v>
      </c>
      <c r="R40" s="55">
        <f>SUM(R9:R39)</f>
        <v>497945607512</v>
      </c>
      <c r="S40" s="57">
        <f>SUM(S9:S39)</f>
        <v>2.7736691231526819E-3</v>
      </c>
    </row>
    <row r="41" spans="1:19" ht="18" thickTop="1" x14ac:dyDescent="0.55000000000000004"/>
    <row r="44" spans="1:19" x14ac:dyDescent="0.55000000000000004">
      <c r="R44" s="79"/>
    </row>
  </sheetData>
  <mergeCells count="25">
    <mergeCell ref="R7:R8"/>
    <mergeCell ref="S7:S8"/>
    <mergeCell ref="O7:O8"/>
    <mergeCell ref="Q7:Q8"/>
    <mergeCell ref="P7:P8"/>
    <mergeCell ref="K7:L7"/>
    <mergeCell ref="M7:N7"/>
    <mergeCell ref="H6:J6"/>
    <mergeCell ref="A6:G6"/>
    <mergeCell ref="J7:J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A1:S1"/>
    <mergeCell ref="A2:S2"/>
    <mergeCell ref="A3:S3"/>
    <mergeCell ref="A4:S4"/>
    <mergeCell ref="K6:N6"/>
    <mergeCell ref="O6:S6"/>
  </mergeCells>
  <pageMargins left="0.7" right="0.7" top="0.75" bottom="0.75" header="0.3" footer="0.3"/>
  <pageSetup scale="7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1992-802B-4F9B-A4D4-D6CBC840E590}">
  <dimension ref="A1:N12"/>
  <sheetViews>
    <sheetView rightToLeft="1" zoomScale="85" zoomScaleNormal="85" zoomScaleSheetLayoutView="90" workbookViewId="0">
      <selection activeCell="I15" sqref="I15"/>
    </sheetView>
  </sheetViews>
  <sheetFormatPr defaultColWidth="9.109375" defaultRowHeight="17.399999999999999" x14ac:dyDescent="0.55000000000000004"/>
  <cols>
    <col min="1" max="1" width="29.5546875" style="41" customWidth="1"/>
    <col min="2" max="2" width="9" style="41" customWidth="1"/>
    <col min="3" max="3" width="16.33203125" style="41" customWidth="1"/>
    <col min="4" max="4" width="19.33203125" style="41" customWidth="1"/>
    <col min="5" max="5" width="20.5546875" style="41" customWidth="1"/>
    <col min="6" max="6" width="13.109375" style="41" customWidth="1"/>
    <col min="7" max="7" width="20.109375" style="41" customWidth="1"/>
    <col min="8" max="8" width="11" style="41" customWidth="1"/>
    <col min="9" max="9" width="17.5546875" style="41" customWidth="1"/>
    <col min="10" max="10" width="11.44140625" style="41" customWidth="1"/>
    <col min="11" max="11" width="12.88671875" style="41" customWidth="1"/>
    <col min="12" max="12" width="19.44140625" style="41" customWidth="1"/>
    <col min="13" max="13" width="23.5546875" style="41" customWidth="1"/>
    <col min="14" max="14" width="13.6640625" style="41" customWidth="1"/>
    <col min="15" max="16384" width="9.109375" style="41"/>
  </cols>
  <sheetData>
    <row r="1" spans="1:14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20.399999999999999" x14ac:dyDescent="0.65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20.399999999999999" x14ac:dyDescent="0.55000000000000004">
      <c r="A4" s="86" t="s">
        <v>88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6" spans="1:14" ht="18" customHeight="1" thickBot="1" x14ac:dyDescent="0.6">
      <c r="A6" s="12" t="s">
        <v>23</v>
      </c>
      <c r="B6" s="12"/>
      <c r="C6" s="87" t="s">
        <v>197</v>
      </c>
      <c r="D6" s="87"/>
      <c r="E6" s="87"/>
      <c r="F6" s="97" t="s">
        <v>11</v>
      </c>
      <c r="G6" s="97"/>
      <c r="H6" s="97"/>
      <c r="I6" s="97"/>
      <c r="J6" s="87" t="s">
        <v>122</v>
      </c>
      <c r="K6" s="87"/>
      <c r="L6" s="87"/>
      <c r="M6" s="87"/>
      <c r="N6" s="87"/>
    </row>
    <row r="7" spans="1:14" ht="26.25" customHeight="1" x14ac:dyDescent="0.55000000000000004">
      <c r="A7" s="103" t="s">
        <v>24</v>
      </c>
      <c r="B7" s="100" t="s">
        <v>538</v>
      </c>
      <c r="C7" s="104" t="s">
        <v>3</v>
      </c>
      <c r="D7" s="99" t="s">
        <v>0</v>
      </c>
      <c r="E7" s="99" t="s">
        <v>25</v>
      </c>
      <c r="F7" s="98" t="s">
        <v>4</v>
      </c>
      <c r="G7" s="98"/>
      <c r="H7" s="98" t="s">
        <v>5</v>
      </c>
      <c r="I7" s="98"/>
      <c r="J7" s="104" t="s">
        <v>3</v>
      </c>
      <c r="K7" s="99" t="s">
        <v>36</v>
      </c>
      <c r="L7" s="99" t="s">
        <v>0</v>
      </c>
      <c r="M7" s="99" t="s">
        <v>25</v>
      </c>
      <c r="N7" s="99" t="s">
        <v>26</v>
      </c>
    </row>
    <row r="8" spans="1:14" s="10" customFormat="1" ht="40.5" customHeight="1" thickBot="1" x14ac:dyDescent="0.35">
      <c r="A8" s="87"/>
      <c r="B8" s="101"/>
      <c r="C8" s="105"/>
      <c r="D8" s="87"/>
      <c r="E8" s="87"/>
      <c r="F8" s="9" t="s">
        <v>3</v>
      </c>
      <c r="G8" s="9" t="s">
        <v>0</v>
      </c>
      <c r="H8" s="9" t="s">
        <v>3</v>
      </c>
      <c r="I8" s="9" t="s">
        <v>64</v>
      </c>
      <c r="J8" s="105"/>
      <c r="K8" s="87"/>
      <c r="L8" s="87"/>
      <c r="M8" s="87"/>
      <c r="N8" s="87"/>
    </row>
    <row r="9" spans="1:14" x14ac:dyDescent="0.55000000000000004">
      <c r="A9" s="51" t="s">
        <v>198</v>
      </c>
      <c r="B9" s="51" t="s">
        <v>539</v>
      </c>
      <c r="C9" s="51">
        <v>1347151</v>
      </c>
      <c r="D9" s="51">
        <v>5595909851097</v>
      </c>
      <c r="E9" s="51">
        <v>5012816733462</v>
      </c>
      <c r="F9" s="51">
        <v>3005</v>
      </c>
      <c r="G9" s="51">
        <v>11165833689.639999</v>
      </c>
      <c r="H9" s="51">
        <v>3638</v>
      </c>
      <c r="I9" s="51">
        <v>14555150200.16</v>
      </c>
      <c r="J9" s="51">
        <v>1346518</v>
      </c>
      <c r="K9" s="51">
        <v>4161433</v>
      </c>
      <c r="L9" s="51">
        <v>5591953817488</v>
      </c>
      <c r="M9" s="51">
        <v>5596720306966</v>
      </c>
      <c r="N9" s="52">
        <f>M9/' سهام'!$M$50</f>
        <v>3.1174991951262655E-2</v>
      </c>
    </row>
    <row r="10" spans="1:14" x14ac:dyDescent="0.55000000000000004">
      <c r="A10" s="51" t="s">
        <v>199</v>
      </c>
      <c r="B10" s="51" t="s">
        <v>540</v>
      </c>
      <c r="C10" s="51">
        <v>377814</v>
      </c>
      <c r="D10" s="51">
        <v>4244980179054</v>
      </c>
      <c r="E10" s="51">
        <v>7931811618674</v>
      </c>
      <c r="F10" s="51">
        <v>15000</v>
      </c>
      <c r="G10" s="51">
        <v>375419449440</v>
      </c>
      <c r="H10" s="51">
        <v>212814</v>
      </c>
      <c r="I10" s="51">
        <v>5150171529364.2637</v>
      </c>
      <c r="J10" s="51">
        <v>180000</v>
      </c>
      <c r="K10" s="51">
        <v>24993238</v>
      </c>
      <c r="L10" s="51">
        <v>2228849789747</v>
      </c>
      <c r="M10" s="51">
        <v>4493384300592</v>
      </c>
      <c r="N10" s="52">
        <f>M10/' سهام'!$M$50</f>
        <v>2.502916203093666E-2</v>
      </c>
    </row>
    <row r="11" spans="1:14" ht="18" thickBot="1" x14ac:dyDescent="0.6">
      <c r="A11" s="53" t="s">
        <v>2</v>
      </c>
      <c r="B11" s="53"/>
      <c r="C11" s="55">
        <f t="shared" ref="C11:J11" si="0">SUM(C9:C10)</f>
        <v>1724965</v>
      </c>
      <c r="D11" s="55">
        <f t="shared" si="0"/>
        <v>9840890030151</v>
      </c>
      <c r="E11" s="55">
        <f t="shared" si="0"/>
        <v>12944628352136</v>
      </c>
      <c r="F11" s="55">
        <f t="shared" si="0"/>
        <v>18005</v>
      </c>
      <c r="G11" s="55">
        <f t="shared" si="0"/>
        <v>386585283129.64001</v>
      </c>
      <c r="H11" s="55">
        <f t="shared" si="0"/>
        <v>216452</v>
      </c>
      <c r="I11" s="55">
        <f t="shared" si="0"/>
        <v>5164726679564.4238</v>
      </c>
      <c r="J11" s="55">
        <f t="shared" si="0"/>
        <v>1526518</v>
      </c>
      <c r="K11" s="67"/>
      <c r="L11" s="55">
        <f>SUM(L9:L10)</f>
        <v>7820803607235</v>
      </c>
      <c r="M11" s="55">
        <f>SUM(M9:M10)</f>
        <v>10090104607558</v>
      </c>
      <c r="N11" s="57">
        <f>SUM(N9:N10)</f>
        <v>5.6204153982199315E-2</v>
      </c>
    </row>
    <row r="12" spans="1:14" ht="18" thickTop="1" x14ac:dyDescent="0.55000000000000004"/>
  </sheetData>
  <mergeCells count="19">
    <mergeCell ref="A1:N1"/>
    <mergeCell ref="A2:N2"/>
    <mergeCell ref="A3:N3"/>
    <mergeCell ref="C6:E6"/>
    <mergeCell ref="F6:I6"/>
    <mergeCell ref="J6:N6"/>
    <mergeCell ref="A4:N4"/>
    <mergeCell ref="H7:I7"/>
    <mergeCell ref="A7:A8"/>
    <mergeCell ref="B7:B8"/>
    <mergeCell ref="C7:C8"/>
    <mergeCell ref="D7:D8"/>
    <mergeCell ref="E7:E8"/>
    <mergeCell ref="F7:G7"/>
    <mergeCell ref="J7:J8"/>
    <mergeCell ref="K7:K8"/>
    <mergeCell ref="L7:L8"/>
    <mergeCell ref="M7:M8"/>
    <mergeCell ref="N7:N8"/>
  </mergeCells>
  <pageMargins left="0.7" right="0.7" top="0.75" bottom="0.75" header="0.3" footer="0.3"/>
  <pageSetup scale="76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"/>
  <sheetViews>
    <sheetView rightToLeft="1" zoomScaleNormal="100" zoomScaleSheetLayoutView="90" workbookViewId="0">
      <selection activeCell="L19" sqref="L19"/>
    </sheetView>
  </sheetViews>
  <sheetFormatPr defaultColWidth="9.109375" defaultRowHeight="16.2" x14ac:dyDescent="0.5"/>
  <cols>
    <col min="1" max="1" width="24.109375" style="5" customWidth="1"/>
    <col min="2" max="2" width="21.33203125" style="5" customWidth="1"/>
    <col min="3" max="3" width="22" style="5" customWidth="1"/>
    <col min="4" max="4" width="22.109375" style="5" customWidth="1"/>
    <col min="5" max="5" width="17.44140625" style="5" customWidth="1"/>
    <col min="6" max="6" width="11.5546875" style="5" customWidth="1"/>
    <col min="7" max="7" width="4.33203125" style="5" customWidth="1"/>
    <col min="8" max="8" width="0.44140625" style="5" customWidth="1"/>
    <col min="9" max="9" width="5.33203125" style="5" customWidth="1"/>
    <col min="10" max="10" width="4.33203125" style="5" customWidth="1"/>
    <col min="11" max="11" width="0.44140625" style="5" customWidth="1"/>
    <col min="12" max="12" width="10.5546875" style="5" customWidth="1"/>
    <col min="13" max="13" width="0.5546875" style="5" customWidth="1"/>
    <col min="14" max="14" width="11.5546875" style="5" customWidth="1"/>
    <col min="15" max="16384" width="9.109375" style="5"/>
  </cols>
  <sheetData>
    <row r="1" spans="1:14" ht="20.399999999999999" x14ac:dyDescent="0.65">
      <c r="A1" s="85" t="s">
        <v>120</v>
      </c>
      <c r="B1" s="85"/>
      <c r="C1" s="85"/>
      <c r="D1" s="85"/>
      <c r="E1" s="85"/>
      <c r="F1" s="85"/>
      <c r="G1" s="64"/>
      <c r="H1" s="64"/>
      <c r="I1" s="64"/>
      <c r="J1" s="64"/>
      <c r="K1" s="64"/>
      <c r="L1" s="64"/>
      <c r="M1" s="64"/>
      <c r="N1" s="64"/>
    </row>
    <row r="2" spans="1:14" ht="20.399999999999999" x14ac:dyDescent="0.65">
      <c r="A2" s="85" t="s">
        <v>65</v>
      </c>
      <c r="B2" s="85"/>
      <c r="C2" s="85"/>
      <c r="D2" s="85"/>
      <c r="E2" s="85"/>
      <c r="F2" s="85"/>
      <c r="G2" s="64"/>
      <c r="H2" s="64"/>
      <c r="I2" s="64"/>
      <c r="J2" s="64"/>
      <c r="K2" s="64"/>
      <c r="L2" s="64"/>
      <c r="M2" s="64"/>
      <c r="N2" s="64"/>
    </row>
    <row r="3" spans="1:14" ht="20.399999999999999" x14ac:dyDescent="0.65">
      <c r="A3" s="85" t="s">
        <v>121</v>
      </c>
      <c r="B3" s="85"/>
      <c r="C3" s="85"/>
      <c r="D3" s="85"/>
      <c r="E3" s="85"/>
      <c r="F3" s="85"/>
      <c r="G3" s="64"/>
      <c r="H3" s="64"/>
      <c r="I3" s="64"/>
      <c r="J3" s="64"/>
      <c r="K3" s="64"/>
      <c r="L3" s="64"/>
      <c r="M3" s="64"/>
      <c r="N3" s="64"/>
    </row>
    <row r="4" spans="1:14" ht="20.399999999999999" x14ac:dyDescent="0.5">
      <c r="A4" s="86" t="s">
        <v>113</v>
      </c>
      <c r="B4" s="86"/>
      <c r="C4" s="86"/>
      <c r="D4" s="86"/>
      <c r="E4" s="86"/>
      <c r="F4" s="86"/>
      <c r="G4" s="63"/>
      <c r="H4" s="63"/>
      <c r="I4" s="63"/>
      <c r="J4" s="63"/>
      <c r="K4" s="63"/>
      <c r="L4" s="63"/>
      <c r="M4" s="63"/>
      <c r="N4" s="63"/>
    </row>
    <row r="5" spans="1:14" ht="16.8" thickBot="1" x14ac:dyDescent="0.55000000000000004">
      <c r="B5" s="3"/>
      <c r="C5" s="3"/>
      <c r="D5" s="3"/>
      <c r="E5" s="3"/>
      <c r="F5" s="3"/>
    </row>
    <row r="6" spans="1:14" ht="18.75" customHeight="1" thickBot="1" x14ac:dyDescent="0.55000000000000004">
      <c r="A6" s="42"/>
      <c r="B6" s="36" t="s">
        <v>197</v>
      </c>
      <c r="C6" s="88" t="s">
        <v>11</v>
      </c>
      <c r="D6" s="88"/>
      <c r="E6" s="87" t="s">
        <v>122</v>
      </c>
      <c r="F6" s="87"/>
    </row>
    <row r="7" spans="1:14" ht="24" customHeight="1" x14ac:dyDescent="0.5">
      <c r="A7" s="89" t="s">
        <v>12</v>
      </c>
      <c r="B7" s="91" t="s">
        <v>6</v>
      </c>
      <c r="C7" s="106" t="s">
        <v>43</v>
      </c>
      <c r="D7" s="106" t="s">
        <v>110</v>
      </c>
      <c r="E7" s="95" t="s">
        <v>6</v>
      </c>
      <c r="F7" s="93" t="s">
        <v>26</v>
      </c>
    </row>
    <row r="8" spans="1:14" ht="29.25" customHeight="1" thickBot="1" x14ac:dyDescent="0.55000000000000004">
      <c r="A8" s="90"/>
      <c r="B8" s="92"/>
      <c r="C8" s="107"/>
      <c r="D8" s="107"/>
      <c r="E8" s="92"/>
      <c r="F8" s="90"/>
    </row>
    <row r="9" spans="1:14" x14ac:dyDescent="0.5">
      <c r="A9" s="69" t="s">
        <v>127</v>
      </c>
      <c r="B9" s="70">
        <v>29059979</v>
      </c>
      <c r="C9" s="70">
        <v>123405</v>
      </c>
      <c r="D9" s="70">
        <v>0</v>
      </c>
      <c r="E9" s="70">
        <f>B9+C9-D9</f>
        <v>29183384</v>
      </c>
      <c r="F9" s="52">
        <f>E9/' سهام'!$M$50</f>
        <v>1.6255801816257072E-7</v>
      </c>
    </row>
    <row r="10" spans="1:14" x14ac:dyDescent="0.5">
      <c r="A10" s="69" t="s">
        <v>126</v>
      </c>
      <c r="B10" s="70">
        <v>84090772331</v>
      </c>
      <c r="C10" s="70">
        <v>6563640030735</v>
      </c>
      <c r="D10" s="70">
        <v>6546384911172</v>
      </c>
      <c r="E10" s="70">
        <f t="shared" ref="E10:E12" si="0">B10+C10-D10</f>
        <v>101345891894</v>
      </c>
      <c r="F10" s="52">
        <f>E10/' سهام'!$M$50</f>
        <v>5.6451943116695379E-4</v>
      </c>
    </row>
    <row r="11" spans="1:14" x14ac:dyDescent="0.5">
      <c r="A11" s="69" t="s">
        <v>129</v>
      </c>
      <c r="B11" s="70">
        <v>20401174970</v>
      </c>
      <c r="C11" s="70">
        <v>114368176005</v>
      </c>
      <c r="D11" s="70">
        <v>131337295600</v>
      </c>
      <c r="E11" s="70">
        <f t="shared" si="0"/>
        <v>3432055375</v>
      </c>
      <c r="F11" s="52">
        <f>E11/' سهام'!$M$50</f>
        <v>1.9117321006508308E-5</v>
      </c>
    </row>
    <row r="12" spans="1:14" x14ac:dyDescent="0.5">
      <c r="A12" s="69" t="s">
        <v>128</v>
      </c>
      <c r="B12" s="70">
        <v>29504599788</v>
      </c>
      <c r="C12" s="70">
        <v>1527918560491</v>
      </c>
      <c r="D12" s="70">
        <v>1540034706691</v>
      </c>
      <c r="E12" s="70">
        <f t="shared" si="0"/>
        <v>17388453588</v>
      </c>
      <c r="F12" s="52">
        <f>E12/' سهام'!$M$50</f>
        <v>9.6857600687333653E-5</v>
      </c>
    </row>
    <row r="13" spans="1:14" ht="16.8" thickBot="1" x14ac:dyDescent="0.55000000000000004">
      <c r="A13" s="69" t="s">
        <v>2</v>
      </c>
      <c r="B13" s="65">
        <f>SUM(B9:B12)</f>
        <v>134025607068</v>
      </c>
      <c r="C13" s="65">
        <f>SUM(C9:C12)</f>
        <v>8205926890636</v>
      </c>
      <c r="D13" s="65">
        <f>SUM(D9:D12)</f>
        <v>8217756913463</v>
      </c>
      <c r="E13" s="65">
        <f>SUM(E9:E12)</f>
        <v>122195584241</v>
      </c>
      <c r="F13" s="57">
        <f>SUM(F9:F12)</f>
        <v>6.8065691087895828E-4</v>
      </c>
    </row>
    <row r="14" spans="1:14" ht="16.8" thickTop="1" x14ac:dyDescent="0.5"/>
    <row r="16" spans="1:14" x14ac:dyDescent="0.5">
      <c r="E16" s="58"/>
    </row>
    <row r="17" spans="5:5" x14ac:dyDescent="0.5">
      <c r="E17" s="78"/>
    </row>
  </sheetData>
  <mergeCells count="12">
    <mergeCell ref="A3:F3"/>
    <mergeCell ref="A2:F2"/>
    <mergeCell ref="A1:F1"/>
    <mergeCell ref="A4:F4"/>
    <mergeCell ref="F7:F8"/>
    <mergeCell ref="E6:F6"/>
    <mergeCell ref="E7:E8"/>
    <mergeCell ref="A7:A8"/>
    <mergeCell ref="B7:B8"/>
    <mergeCell ref="C6:D6"/>
    <mergeCell ref="C7:C8"/>
    <mergeCell ref="D7:D8"/>
  </mergeCells>
  <pageMargins left="0.7" right="0.7" top="0.75" bottom="0.75" header="0.3" footer="0.3"/>
  <pageSetup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"/>
  <sheetViews>
    <sheetView rightToLeft="1" zoomScaleNormal="100" zoomScaleSheetLayoutView="100" workbookViewId="0">
      <selection activeCell="A28" sqref="A28"/>
    </sheetView>
  </sheetViews>
  <sheetFormatPr defaultRowHeight="16.8" x14ac:dyDescent="0.5"/>
  <cols>
    <col min="1" max="1" width="60.109375" style="71" customWidth="1"/>
    <col min="2" max="2" width="8.88671875" style="7"/>
    <col min="3" max="3" width="24.5546875" style="7" customWidth="1"/>
    <col min="4" max="4" width="14.5546875" style="7" bestFit="1" customWidth="1"/>
    <col min="5" max="5" width="15.109375" style="7" bestFit="1" customWidth="1"/>
    <col min="6" max="16384" width="8.88671875" style="7"/>
  </cols>
  <sheetData>
    <row r="1" spans="1:19" ht="20.399999999999999" x14ac:dyDescent="0.5">
      <c r="A1" s="108" t="s">
        <v>119</v>
      </c>
      <c r="B1" s="108"/>
      <c r="C1" s="108"/>
      <c r="D1" s="108"/>
      <c r="E1" s="108"/>
    </row>
    <row r="2" spans="1:19" ht="20.399999999999999" x14ac:dyDescent="0.5">
      <c r="A2" s="108" t="s">
        <v>71</v>
      </c>
      <c r="B2" s="108"/>
      <c r="C2" s="108"/>
      <c r="D2" s="108"/>
      <c r="E2" s="108"/>
    </row>
    <row r="3" spans="1:19" ht="20.399999999999999" x14ac:dyDescent="0.5">
      <c r="A3" s="108" t="s">
        <v>121</v>
      </c>
      <c r="B3" s="108"/>
      <c r="C3" s="108"/>
      <c r="D3" s="108"/>
      <c r="E3" s="108"/>
    </row>
    <row r="4" spans="1:19" ht="20.399999999999999" x14ac:dyDescent="0.5">
      <c r="A4" s="86" t="s">
        <v>32</v>
      </c>
      <c r="B4" s="86"/>
      <c r="C4" s="86"/>
      <c r="D4" s="86"/>
      <c r="E4" s="86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ht="17.399999999999999" thickBot="1" x14ac:dyDescent="0.55000000000000004">
      <c r="A5" s="14" t="s">
        <v>44</v>
      </c>
      <c r="B5" s="49" t="s">
        <v>45</v>
      </c>
      <c r="C5" s="49" t="s">
        <v>6</v>
      </c>
      <c r="D5" s="49" t="s">
        <v>21</v>
      </c>
      <c r="E5" s="49" t="s">
        <v>73</v>
      </c>
    </row>
    <row r="6" spans="1:19" ht="20.399999999999999" x14ac:dyDescent="0.5">
      <c r="A6" s="15" t="s">
        <v>60</v>
      </c>
      <c r="B6" s="19" t="s">
        <v>67</v>
      </c>
      <c r="C6" s="51">
        <f>'درآمد سرمایه گذاری در سهام '!J50</f>
        <v>19476211074212</v>
      </c>
      <c r="D6" s="52">
        <f>C6/' سهام'!$M$51</f>
        <v>0.27565445982333558</v>
      </c>
      <c r="E6" s="52">
        <f>C6/' سهام'!$M$50</f>
        <v>0.10848687984710119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19" ht="20.399999999999999" x14ac:dyDescent="0.5">
      <c r="A7" s="15" t="s">
        <v>82</v>
      </c>
      <c r="B7" s="19" t="s">
        <v>68</v>
      </c>
      <c r="C7" s="51">
        <f>'درآمد سرمایه گذاری در صندوق'!J41</f>
        <v>43578027676517</v>
      </c>
      <c r="D7" s="52">
        <f>C7/' سهام'!$M$51</f>
        <v>0.61677693025426827</v>
      </c>
      <c r="E7" s="52">
        <f>C7/' سهام'!$M$50</f>
        <v>0.2427394237257838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ht="20.399999999999999" x14ac:dyDescent="0.5">
      <c r="A8" s="15" t="s">
        <v>61</v>
      </c>
      <c r="B8" s="19" t="s">
        <v>69</v>
      </c>
      <c r="C8" s="51">
        <f>'درآمد سرمایه گذاری در اوراق بها'!K50</f>
        <v>150281651504</v>
      </c>
      <c r="D8" s="52">
        <f>C8/' سهام'!$M$51</f>
        <v>2.1269951998797569E-3</v>
      </c>
      <c r="E8" s="52">
        <f>C8/' سهام'!$M$50</f>
        <v>8.3710262780657501E-4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19" ht="20.399999999999999" x14ac:dyDescent="0.5">
      <c r="A9" s="15" t="s">
        <v>114</v>
      </c>
      <c r="B9" s="19" t="s">
        <v>70</v>
      </c>
      <c r="C9" s="51">
        <f>'درآمد سرمایه گذاری در گواهی سپر'!G12</f>
        <v>7631961483256</v>
      </c>
      <c r="D9" s="52">
        <f>C9/' سهام'!$M$51</f>
        <v>0.10801814644764286</v>
      </c>
      <c r="E9" s="52">
        <f>C9/' سهام'!$M$50</f>
        <v>4.2511743443158237E-2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1:19" ht="20.399999999999999" x14ac:dyDescent="0.5">
      <c r="A10" s="15" t="s">
        <v>62</v>
      </c>
      <c r="B10" s="19" t="s">
        <v>83</v>
      </c>
      <c r="C10" s="51">
        <f>'درآمد سپرده بانکی'!D12</f>
        <v>7216203265</v>
      </c>
      <c r="D10" s="52">
        <f>C10/' سهام'!$M$51</f>
        <v>1.0213375719791776E-4</v>
      </c>
      <c r="E10" s="52">
        <f>C10/' سهام'!$M$50</f>
        <v>4.0195876578832399E-5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</row>
    <row r="11" spans="1:19" ht="20.399999999999999" x14ac:dyDescent="0.5">
      <c r="A11" s="15" t="s">
        <v>102</v>
      </c>
      <c r="B11" s="19" t="s">
        <v>103</v>
      </c>
      <c r="C11" s="51">
        <f>'درآمد بازارگردانی'!C9</f>
        <v>74472517677</v>
      </c>
      <c r="D11" s="52">
        <f>C11/' سهام'!$M$51</f>
        <v>1.0540387734408361E-3</v>
      </c>
      <c r="E11" s="52">
        <f>C11/' سهام'!$M$50</f>
        <v>4.1482868748703492E-4</v>
      </c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9" ht="20.399999999999999" x14ac:dyDescent="0.5">
      <c r="A12" s="15" t="s">
        <v>104</v>
      </c>
      <c r="B12" s="19" t="s">
        <v>105</v>
      </c>
      <c r="C12" s="51">
        <f>'درآمد سرمایه گذاری مشتقه '!J85</f>
        <v>-263732123215</v>
      </c>
      <c r="D12" s="52">
        <f>C12/' سهام'!$M$51</f>
        <v>-3.7327042557651876E-3</v>
      </c>
      <c r="E12" s="52">
        <f>C12/' سهام'!$M$50</f>
        <v>-1.4690472933377879E-3</v>
      </c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9" ht="17.399999999999999" thickBot="1" x14ac:dyDescent="0.55000000000000004">
      <c r="A13" s="68" t="s">
        <v>2</v>
      </c>
      <c r="C13" s="55">
        <f>SUM(C6:C12)</f>
        <v>70654438483216</v>
      </c>
      <c r="D13" s="57">
        <f>SUM(D6:D12)</f>
        <v>0.99999999999999989</v>
      </c>
      <c r="E13" s="57">
        <f>SUM(E6:E12)</f>
        <v>0.39356112691457784</v>
      </c>
    </row>
    <row r="14" spans="1:19" ht="17.399999999999999" thickTop="1" x14ac:dyDescent="0.5"/>
    <row r="16" spans="1:19" x14ac:dyDescent="0.5">
      <c r="C16" s="77"/>
    </row>
  </sheetData>
  <mergeCells count="4">
    <mergeCell ref="A4:E4"/>
    <mergeCell ref="A3:E3"/>
    <mergeCell ref="A2:E2"/>
    <mergeCell ref="A1:E1"/>
  </mergeCells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1"/>
  <sheetViews>
    <sheetView rightToLeft="1" zoomScale="85" zoomScaleNormal="85" zoomScaleSheetLayoutView="110" workbookViewId="0">
      <pane ySplit="10" topLeftCell="A11" activePane="bottomLeft" state="frozen"/>
      <selection pane="bottomLeft" activeCell="N36" sqref="N36"/>
    </sheetView>
  </sheetViews>
  <sheetFormatPr defaultColWidth="9.109375" defaultRowHeight="16.2" x14ac:dyDescent="0.5"/>
  <cols>
    <col min="1" max="1" width="19.77734375" style="5" bestFit="1" customWidth="1"/>
    <col min="2" max="2" width="19.88671875" style="5" customWidth="1"/>
    <col min="3" max="3" width="18.33203125" style="5" customWidth="1"/>
    <col min="4" max="4" width="19" style="5" customWidth="1"/>
    <col min="5" max="5" width="17.44140625" style="5" customWidth="1"/>
    <col min="6" max="6" width="10.5546875" style="5" customWidth="1"/>
    <col min="7" max="7" width="19" style="5" customWidth="1"/>
    <col min="8" max="8" width="17.5546875" style="5" customWidth="1"/>
    <col min="9" max="9" width="18.109375" style="5" customWidth="1"/>
    <col min="10" max="10" width="22.5546875" style="5" customWidth="1"/>
    <col min="11" max="11" width="10.5546875" style="5" customWidth="1"/>
    <col min="12" max="16384" width="9.109375" style="5"/>
  </cols>
  <sheetData>
    <row r="1" spans="1:13" ht="20.399999999999999" x14ac:dyDescent="0.65">
      <c r="A1" s="85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3" ht="20.399999999999999" x14ac:dyDescent="0.65">
      <c r="A2" s="85" t="s">
        <v>71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3" ht="20.399999999999999" x14ac:dyDescent="0.65">
      <c r="A3" s="85" t="s">
        <v>121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5" spans="1:13" ht="20.399999999999999" x14ac:dyDescent="0.5">
      <c r="A5" s="86" t="s">
        <v>33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7" spans="1:13" ht="19.5" customHeight="1" thickBot="1" x14ac:dyDescent="0.55000000000000004">
      <c r="A7" s="3"/>
      <c r="B7" s="109" t="s">
        <v>101</v>
      </c>
      <c r="C7" s="109"/>
      <c r="D7" s="109"/>
      <c r="E7" s="109"/>
      <c r="F7" s="109"/>
      <c r="G7" s="109" t="s">
        <v>122</v>
      </c>
      <c r="H7" s="109"/>
      <c r="I7" s="109"/>
      <c r="J7" s="109"/>
      <c r="K7" s="109"/>
    </row>
    <row r="8" spans="1:13" ht="19.5" customHeight="1" x14ac:dyDescent="0.5">
      <c r="A8" s="110" t="s">
        <v>29</v>
      </c>
      <c r="B8" s="112" t="s">
        <v>13</v>
      </c>
      <c r="C8" s="112" t="s">
        <v>14</v>
      </c>
      <c r="D8" s="112" t="s">
        <v>15</v>
      </c>
      <c r="E8" s="112" t="s">
        <v>2</v>
      </c>
      <c r="F8" s="112"/>
      <c r="G8" s="112" t="s">
        <v>13</v>
      </c>
      <c r="H8" s="112" t="s">
        <v>14</v>
      </c>
      <c r="I8" s="112" t="s">
        <v>15</v>
      </c>
      <c r="J8" s="112" t="s">
        <v>2</v>
      </c>
      <c r="K8" s="112"/>
    </row>
    <row r="9" spans="1:13" ht="18.75" customHeight="1" thickBot="1" x14ac:dyDescent="0.55000000000000004">
      <c r="A9" s="110"/>
      <c r="B9" s="113"/>
      <c r="C9" s="113"/>
      <c r="D9" s="113"/>
      <c r="E9" s="109"/>
      <c r="F9" s="109"/>
      <c r="G9" s="113"/>
      <c r="H9" s="113"/>
      <c r="I9" s="113"/>
      <c r="J9" s="109"/>
      <c r="K9" s="109"/>
    </row>
    <row r="10" spans="1:13" ht="28.5" customHeight="1" thickBot="1" x14ac:dyDescent="0.55000000000000004">
      <c r="A10" s="111"/>
      <c r="B10" s="21"/>
      <c r="C10" s="21"/>
      <c r="D10" s="21"/>
      <c r="E10" s="48" t="s">
        <v>6</v>
      </c>
      <c r="F10" s="48" t="s">
        <v>16</v>
      </c>
      <c r="G10" s="21"/>
      <c r="H10" s="21"/>
      <c r="I10" s="21"/>
      <c r="J10" s="48" t="s">
        <v>6</v>
      </c>
      <c r="K10" s="48" t="s">
        <v>16</v>
      </c>
    </row>
    <row r="11" spans="1:13" x14ac:dyDescent="0.5">
      <c r="A11" s="51" t="s">
        <v>132</v>
      </c>
      <c r="B11" s="51">
        <v>0</v>
      </c>
      <c r="C11" s="51">
        <v>-21424294752</v>
      </c>
      <c r="D11" s="51">
        <v>0</v>
      </c>
      <c r="E11" s="51">
        <v>-21424294752</v>
      </c>
      <c r="F11" s="52">
        <f>E11/' سهام'!$N$51</f>
        <v>-2.9367817232397328E-2</v>
      </c>
      <c r="G11" s="51">
        <v>0</v>
      </c>
      <c r="H11" s="51">
        <v>-1038799572</v>
      </c>
      <c r="I11" s="51">
        <v>26423781247</v>
      </c>
      <c r="J11" s="51">
        <v>25384981675</v>
      </c>
      <c r="K11" s="52">
        <f>J11/' سهام'!$M$51</f>
        <v>3.5928360935216005E-4</v>
      </c>
      <c r="M11" s="80"/>
    </row>
    <row r="12" spans="1:13" x14ac:dyDescent="0.5">
      <c r="A12" s="51" t="s">
        <v>133</v>
      </c>
      <c r="B12" s="51">
        <v>0</v>
      </c>
      <c r="C12" s="51">
        <v>79155550920</v>
      </c>
      <c r="D12" s="51">
        <v>-26644</v>
      </c>
      <c r="E12" s="51">
        <v>79155524276</v>
      </c>
      <c r="F12" s="52">
        <f>E12/' سهام'!$N$51</f>
        <v>0.1085041536620546</v>
      </c>
      <c r="G12" s="51">
        <v>846697940685</v>
      </c>
      <c r="H12" s="51">
        <v>1612647826786</v>
      </c>
      <c r="I12" s="51">
        <v>1142195080</v>
      </c>
      <c r="J12" s="51">
        <v>2460487962551</v>
      </c>
      <c r="K12" s="52">
        <f>J12/' سهام'!$M$51</f>
        <v>3.4824251885258284E-2</v>
      </c>
      <c r="M12" s="80"/>
    </row>
    <row r="13" spans="1:13" x14ac:dyDescent="0.5">
      <c r="A13" s="51" t="s">
        <v>134</v>
      </c>
      <c r="B13" s="51">
        <v>0</v>
      </c>
      <c r="C13" s="51">
        <v>156174299993</v>
      </c>
      <c r="D13" s="51">
        <v>0</v>
      </c>
      <c r="E13" s="51">
        <v>156174299993</v>
      </c>
      <c r="F13" s="52">
        <f>E13/' سهام'!$N$51</f>
        <v>0.21407931284010442</v>
      </c>
      <c r="G13" s="51">
        <v>63270411840</v>
      </c>
      <c r="H13" s="51">
        <v>662660623269</v>
      </c>
      <c r="I13" s="51">
        <v>1321708501</v>
      </c>
      <c r="J13" s="51">
        <v>727252743610</v>
      </c>
      <c r="K13" s="52">
        <f>J13/' سهام'!$M$51</f>
        <v>1.0293093529895637E-2</v>
      </c>
      <c r="M13" s="80"/>
    </row>
    <row r="14" spans="1:13" x14ac:dyDescent="0.5">
      <c r="A14" s="51" t="s">
        <v>136</v>
      </c>
      <c r="B14" s="51">
        <v>433447470</v>
      </c>
      <c r="C14" s="51">
        <v>-46603502172</v>
      </c>
      <c r="D14" s="51">
        <v>0</v>
      </c>
      <c r="E14" s="51">
        <v>-46170054702</v>
      </c>
      <c r="F14" s="52">
        <f>E14/' سهام'!$N$51</f>
        <v>-6.3288605006311616E-2</v>
      </c>
      <c r="G14" s="51">
        <v>433447470</v>
      </c>
      <c r="H14" s="51">
        <v>-56030487926</v>
      </c>
      <c r="I14" s="51">
        <v>19371170373</v>
      </c>
      <c r="J14" s="51">
        <v>-36225870083</v>
      </c>
      <c r="K14" s="52">
        <f>J14/' سهام'!$M$51</f>
        <v>-5.1271895808223671E-4</v>
      </c>
      <c r="M14" s="80"/>
    </row>
    <row r="15" spans="1:13" x14ac:dyDescent="0.5">
      <c r="A15" s="51" t="s">
        <v>138</v>
      </c>
      <c r="B15" s="51">
        <v>61505659897</v>
      </c>
      <c r="C15" s="51">
        <v>-180265429963</v>
      </c>
      <c r="D15" s="51">
        <v>0</v>
      </c>
      <c r="E15" s="51">
        <v>-118759770066</v>
      </c>
      <c r="F15" s="52">
        <f>E15/' سهام'!$N$51</f>
        <v>-0.16279253353411946</v>
      </c>
      <c r="G15" s="51">
        <v>61505659897</v>
      </c>
      <c r="H15" s="51">
        <v>-123107579156</v>
      </c>
      <c r="I15" s="51">
        <v>336053406733</v>
      </c>
      <c r="J15" s="51">
        <v>274451487474</v>
      </c>
      <c r="K15" s="52">
        <f>J15/' سهام'!$M$51</f>
        <v>3.8844196255157573E-3</v>
      </c>
      <c r="M15" s="80"/>
    </row>
    <row r="16" spans="1:13" x14ac:dyDescent="0.5">
      <c r="A16" s="51" t="s">
        <v>139</v>
      </c>
      <c r="B16" s="51">
        <v>0</v>
      </c>
      <c r="C16" s="51">
        <v>-1197378764873</v>
      </c>
      <c r="D16" s="51">
        <v>78824140159</v>
      </c>
      <c r="E16" s="51">
        <v>-1118554624714</v>
      </c>
      <c r="F16" s="52">
        <f>E16/' سهام'!$N$51</f>
        <v>-1.5332830398063382</v>
      </c>
      <c r="G16" s="51">
        <v>0</v>
      </c>
      <c r="H16" s="51">
        <v>436448446923</v>
      </c>
      <c r="I16" s="51">
        <v>934022781238</v>
      </c>
      <c r="J16" s="51">
        <v>1370471228161</v>
      </c>
      <c r="K16" s="52">
        <f>J16/' سهام'!$M$51</f>
        <v>1.9396817207549617E-2</v>
      </c>
      <c r="M16" s="80"/>
    </row>
    <row r="17" spans="1:13" x14ac:dyDescent="0.5">
      <c r="A17" s="51" t="s">
        <v>141</v>
      </c>
      <c r="B17" s="51">
        <v>0</v>
      </c>
      <c r="C17" s="51">
        <v>10377240509</v>
      </c>
      <c r="D17" s="51">
        <v>0</v>
      </c>
      <c r="E17" s="51">
        <v>10377240509</v>
      </c>
      <c r="F17" s="52">
        <f>E17/' سهام'!$N$51</f>
        <v>1.4224827756185167E-2</v>
      </c>
      <c r="G17" s="51">
        <v>0</v>
      </c>
      <c r="H17" s="51">
        <v>121339868421</v>
      </c>
      <c r="I17" s="51">
        <v>0</v>
      </c>
      <c r="J17" s="51">
        <v>121339868421</v>
      </c>
      <c r="K17" s="52">
        <f>J17/' سهام'!$M$51</f>
        <v>1.7173707841415277E-3</v>
      </c>
      <c r="M17" s="80"/>
    </row>
    <row r="18" spans="1:13" x14ac:dyDescent="0.5">
      <c r="A18" s="51" t="s">
        <v>130</v>
      </c>
      <c r="B18" s="51">
        <v>0</v>
      </c>
      <c r="C18" s="51">
        <v>-4272472758120</v>
      </c>
      <c r="D18" s="51">
        <v>32844552167</v>
      </c>
      <c r="E18" s="51">
        <v>-4239628205953</v>
      </c>
      <c r="F18" s="52">
        <f>E18/' سهام'!$N$51</f>
        <v>-5.8115624214011135</v>
      </c>
      <c r="G18" s="51">
        <v>0</v>
      </c>
      <c r="H18" s="51">
        <v>6231139953775</v>
      </c>
      <c r="I18" s="51">
        <v>1153797639841</v>
      </c>
      <c r="J18" s="51">
        <v>7384937593616</v>
      </c>
      <c r="K18" s="52">
        <f>J18/' سهام'!$M$51</f>
        <v>0.10452192037971253</v>
      </c>
      <c r="M18" s="80"/>
    </row>
    <row r="19" spans="1:13" x14ac:dyDescent="0.5">
      <c r="A19" s="51" t="s">
        <v>144</v>
      </c>
      <c r="B19" s="51">
        <v>4886622720</v>
      </c>
      <c r="C19" s="51">
        <v>-18229526511</v>
      </c>
      <c r="D19" s="51">
        <v>0</v>
      </c>
      <c r="E19" s="51">
        <v>-13342903791</v>
      </c>
      <c r="F19" s="52">
        <f>E19/' سهام'!$N$51</f>
        <v>-1.8290075095562682E-2</v>
      </c>
      <c r="G19" s="51">
        <v>4886622720</v>
      </c>
      <c r="H19" s="51">
        <v>14366774197</v>
      </c>
      <c r="I19" s="51">
        <v>26513371726</v>
      </c>
      <c r="J19" s="51">
        <v>45766768643</v>
      </c>
      <c r="K19" s="52">
        <f>J19/' سهام'!$M$51</f>
        <v>6.4775504024240345E-4</v>
      </c>
      <c r="M19" s="80"/>
    </row>
    <row r="20" spans="1:13" x14ac:dyDescent="0.5">
      <c r="A20" s="51" t="s">
        <v>146</v>
      </c>
      <c r="B20" s="51">
        <v>7078675599</v>
      </c>
      <c r="C20" s="51">
        <v>-194122673774</v>
      </c>
      <c r="D20" s="51">
        <v>0</v>
      </c>
      <c r="E20" s="51">
        <v>-187043998175</v>
      </c>
      <c r="F20" s="52">
        <f>E20/' سهام'!$N$51</f>
        <v>-0.2563946219190002</v>
      </c>
      <c r="G20" s="51">
        <v>7078675599</v>
      </c>
      <c r="H20" s="51">
        <v>191813271726</v>
      </c>
      <c r="I20" s="51">
        <v>69349222237</v>
      </c>
      <c r="J20" s="51">
        <v>268241169562</v>
      </c>
      <c r="K20" s="52">
        <f>J20/' سهام'!$M$51</f>
        <v>3.7965225585328351E-3</v>
      </c>
      <c r="M20" s="80"/>
    </row>
    <row r="21" spans="1:13" x14ac:dyDescent="0.5">
      <c r="A21" s="51" t="s">
        <v>147</v>
      </c>
      <c r="B21" s="51">
        <v>0</v>
      </c>
      <c r="C21" s="51">
        <v>-33810015864</v>
      </c>
      <c r="D21" s="51">
        <v>0</v>
      </c>
      <c r="E21" s="51">
        <v>-33810015864</v>
      </c>
      <c r="F21" s="52">
        <f>E21/' سهام'!$N$51</f>
        <v>-4.6345813386726054E-2</v>
      </c>
      <c r="G21" s="51">
        <v>0</v>
      </c>
      <c r="H21" s="51">
        <v>226186061675</v>
      </c>
      <c r="I21" s="51">
        <v>19134118647</v>
      </c>
      <c r="J21" s="51">
        <v>245320180322</v>
      </c>
      <c r="K21" s="52">
        <f>J21/' سهام'!$M$51</f>
        <v>3.472112801240023E-3</v>
      </c>
      <c r="M21" s="80"/>
    </row>
    <row r="22" spans="1:13" x14ac:dyDescent="0.5">
      <c r="A22" s="51" t="s">
        <v>148</v>
      </c>
      <c r="B22" s="51">
        <v>0</v>
      </c>
      <c r="C22" s="51">
        <v>-63219158889</v>
      </c>
      <c r="D22" s="51">
        <v>0</v>
      </c>
      <c r="E22" s="51">
        <v>-63219158889</v>
      </c>
      <c r="F22" s="52">
        <f>E22/' سهام'!$N$51</f>
        <v>-8.6659034770081328E-2</v>
      </c>
      <c r="G22" s="51">
        <v>2048809650</v>
      </c>
      <c r="H22" s="51">
        <v>-354174691958</v>
      </c>
      <c r="I22" s="51">
        <v>0</v>
      </c>
      <c r="J22" s="51">
        <v>-352125882308</v>
      </c>
      <c r="K22" s="52">
        <f>J22/' سهام'!$M$51</f>
        <v>-4.9837758231090845E-3</v>
      </c>
      <c r="M22" s="80"/>
    </row>
    <row r="23" spans="1:13" x14ac:dyDescent="0.5">
      <c r="A23" s="51" t="s">
        <v>151</v>
      </c>
      <c r="B23" s="51">
        <v>0</v>
      </c>
      <c r="C23" s="51">
        <v>-1062503711223</v>
      </c>
      <c r="D23" s="51">
        <v>160356488427</v>
      </c>
      <c r="E23" s="51">
        <v>-902147222796</v>
      </c>
      <c r="F23" s="52">
        <f>E23/' سهام'!$N$51</f>
        <v>-1.2366378946179539</v>
      </c>
      <c r="G23" s="51">
        <v>0</v>
      </c>
      <c r="H23" s="51">
        <v>536526657807</v>
      </c>
      <c r="I23" s="51">
        <v>1338525572788</v>
      </c>
      <c r="J23" s="51">
        <v>1875052230595</v>
      </c>
      <c r="K23" s="52">
        <f>J23/' سهام'!$M$51</f>
        <v>2.6538350185040669E-2</v>
      </c>
      <c r="M23" s="80"/>
    </row>
    <row r="24" spans="1:13" x14ac:dyDescent="0.5">
      <c r="A24" s="51" t="s">
        <v>152</v>
      </c>
      <c r="B24" s="51">
        <v>0</v>
      </c>
      <c r="C24" s="51">
        <v>-14263199723</v>
      </c>
      <c r="D24" s="51">
        <v>0</v>
      </c>
      <c r="E24" s="51">
        <v>-14263199723</v>
      </c>
      <c r="F24" s="52">
        <f>E24/' سهام'!$N$51</f>
        <v>-1.9551590727397972E-2</v>
      </c>
      <c r="G24" s="51">
        <v>0</v>
      </c>
      <c r="H24" s="51">
        <v>17591279659</v>
      </c>
      <c r="I24" s="51">
        <v>0</v>
      </c>
      <c r="J24" s="51">
        <v>17591279659</v>
      </c>
      <c r="K24" s="52">
        <f>J24/' سهام'!$M$51</f>
        <v>2.4897628566079139E-4</v>
      </c>
      <c r="M24" s="80"/>
    </row>
    <row r="25" spans="1:13" x14ac:dyDescent="0.5">
      <c r="A25" s="51" t="s">
        <v>155</v>
      </c>
      <c r="B25" s="51">
        <v>61728555</v>
      </c>
      <c r="C25" s="51">
        <v>-2079552772</v>
      </c>
      <c r="D25" s="51">
        <v>-2563</v>
      </c>
      <c r="E25" s="51">
        <v>-2017826780</v>
      </c>
      <c r="F25" s="52">
        <f>E25/' سهام'!$N$51</f>
        <v>-2.7659798732065548E-3</v>
      </c>
      <c r="G25" s="51">
        <v>61728555</v>
      </c>
      <c r="H25" s="51">
        <v>2584055428</v>
      </c>
      <c r="I25" s="51">
        <v>1074558913</v>
      </c>
      <c r="J25" s="51">
        <v>3720342896</v>
      </c>
      <c r="K25" s="52">
        <f>J25/' سهام'!$M$51</f>
        <v>5.2655473256415017E-5</v>
      </c>
      <c r="M25" s="80"/>
    </row>
    <row r="26" spans="1:13" x14ac:dyDescent="0.5">
      <c r="A26" s="51" t="s">
        <v>157</v>
      </c>
      <c r="B26" s="51">
        <v>3682536813</v>
      </c>
      <c r="C26" s="51">
        <v>-10845543829</v>
      </c>
      <c r="D26" s="51">
        <v>0</v>
      </c>
      <c r="E26" s="51">
        <v>-7163007016</v>
      </c>
      <c r="F26" s="52">
        <f>E26/' سهام'!$N$51</f>
        <v>-9.818847402695955E-3</v>
      </c>
      <c r="G26" s="51">
        <v>3682536813</v>
      </c>
      <c r="H26" s="51">
        <v>842717216</v>
      </c>
      <c r="I26" s="51">
        <v>24059703034</v>
      </c>
      <c r="J26" s="51">
        <v>28584957063</v>
      </c>
      <c r="K26" s="52">
        <f>J26/' سهام'!$M$51</f>
        <v>4.0457411702154241E-4</v>
      </c>
      <c r="M26" s="80"/>
    </row>
    <row r="27" spans="1:13" x14ac:dyDescent="0.5">
      <c r="A27" s="51" t="s">
        <v>159</v>
      </c>
      <c r="B27" s="51">
        <v>0</v>
      </c>
      <c r="C27" s="51">
        <v>6580381276</v>
      </c>
      <c r="D27" s="51">
        <v>0</v>
      </c>
      <c r="E27" s="51">
        <v>6580381276</v>
      </c>
      <c r="F27" s="52">
        <f>E27/' سهام'!$N$51</f>
        <v>9.0202005186199707E-3</v>
      </c>
      <c r="G27" s="51">
        <v>5165008760</v>
      </c>
      <c r="H27" s="51">
        <v>-57029971054</v>
      </c>
      <c r="I27" s="51">
        <v>0</v>
      </c>
      <c r="J27" s="51">
        <v>-51864962294</v>
      </c>
      <c r="K27" s="52">
        <f>J27/' سهام'!$M$51</f>
        <v>-7.3406516855017609E-4</v>
      </c>
      <c r="M27" s="80"/>
    </row>
    <row r="28" spans="1:13" x14ac:dyDescent="0.5">
      <c r="A28" s="51" t="s">
        <v>161</v>
      </c>
      <c r="B28" s="51">
        <v>0</v>
      </c>
      <c r="C28" s="51">
        <v>-4455750274</v>
      </c>
      <c r="D28" s="51">
        <v>0</v>
      </c>
      <c r="E28" s="51">
        <v>-4455750274</v>
      </c>
      <c r="F28" s="52">
        <f>E28/' سهام'!$N$51</f>
        <v>-6.1078164389901648E-3</v>
      </c>
      <c r="G28" s="51">
        <v>0</v>
      </c>
      <c r="H28" s="51">
        <v>1811605494</v>
      </c>
      <c r="I28" s="51">
        <v>1327725172</v>
      </c>
      <c r="J28" s="51">
        <v>3139330666</v>
      </c>
      <c r="K28" s="52">
        <f>J28/' سهام'!$M$51</f>
        <v>4.4432179115622715E-5</v>
      </c>
      <c r="M28" s="80"/>
    </row>
    <row r="29" spans="1:13" x14ac:dyDescent="0.5">
      <c r="A29" s="51" t="s">
        <v>163</v>
      </c>
      <c r="B29" s="51">
        <v>0</v>
      </c>
      <c r="C29" s="51">
        <v>-12702334830</v>
      </c>
      <c r="D29" s="51">
        <v>-7609</v>
      </c>
      <c r="E29" s="51">
        <v>-12702342439</v>
      </c>
      <c r="F29" s="52">
        <f>E29/' سهام'!$N$51</f>
        <v>-1.7412011713340159E-2</v>
      </c>
      <c r="G29" s="51">
        <v>24185425500</v>
      </c>
      <c r="H29" s="51">
        <v>46083608642</v>
      </c>
      <c r="I29" s="51">
        <v>21052372780</v>
      </c>
      <c r="J29" s="51">
        <v>91321406922</v>
      </c>
      <c r="K29" s="52">
        <f>J29/' سهام'!$M$51</f>
        <v>1.2925077161811066E-3</v>
      </c>
      <c r="M29" s="80"/>
    </row>
    <row r="30" spans="1:13" x14ac:dyDescent="0.5">
      <c r="A30" s="51" t="s">
        <v>165</v>
      </c>
      <c r="B30" s="51">
        <v>622786700</v>
      </c>
      <c r="C30" s="51">
        <v>-8090073967</v>
      </c>
      <c r="D30" s="51">
        <v>0</v>
      </c>
      <c r="E30" s="51">
        <v>-7467287267</v>
      </c>
      <c r="F30" s="52">
        <f>E30/' سهام'!$N$51</f>
        <v>-1.023594616380975E-2</v>
      </c>
      <c r="G30" s="51">
        <v>622786700</v>
      </c>
      <c r="H30" s="51">
        <v>168024613170</v>
      </c>
      <c r="I30" s="51">
        <v>0</v>
      </c>
      <c r="J30" s="51">
        <v>168647399870</v>
      </c>
      <c r="K30" s="52">
        <f>J30/' سهام'!$M$51</f>
        <v>2.3869328451327555E-3</v>
      </c>
      <c r="M30" s="80"/>
    </row>
    <row r="31" spans="1:13" x14ac:dyDescent="0.5">
      <c r="A31" s="51" t="s">
        <v>167</v>
      </c>
      <c r="B31" s="51">
        <v>0</v>
      </c>
      <c r="C31" s="51">
        <v>-1216917651012</v>
      </c>
      <c r="D31" s="51">
        <v>0</v>
      </c>
      <c r="E31" s="51">
        <v>-1216917651012</v>
      </c>
      <c r="F31" s="52">
        <f>E31/' سهام'!$N$51</f>
        <v>-1.6681162939313305</v>
      </c>
      <c r="G31" s="51">
        <v>1596562673520</v>
      </c>
      <c r="H31" s="51">
        <v>-795504032349</v>
      </c>
      <c r="I31" s="51">
        <v>572558469</v>
      </c>
      <c r="J31" s="51">
        <v>801631199640</v>
      </c>
      <c r="K31" s="52">
        <f>J31/' سهام'!$M$51</f>
        <v>1.1345801011926913E-2</v>
      </c>
      <c r="M31" s="80"/>
    </row>
    <row r="32" spans="1:13" x14ac:dyDescent="0.5">
      <c r="A32" s="51" t="s">
        <v>169</v>
      </c>
      <c r="B32" s="51">
        <v>79489854620</v>
      </c>
      <c r="C32" s="51">
        <v>-265845956099</v>
      </c>
      <c r="D32" s="51">
        <v>1943386593</v>
      </c>
      <c r="E32" s="51">
        <v>-184412714886</v>
      </c>
      <c r="F32" s="52">
        <f>E32/' سهام'!$N$51</f>
        <v>-0.25278773321566028</v>
      </c>
      <c r="G32" s="51">
        <v>79489854620</v>
      </c>
      <c r="H32" s="51">
        <v>-221518440630</v>
      </c>
      <c r="I32" s="51">
        <v>113419581480</v>
      </c>
      <c r="J32" s="51">
        <v>-28609004530</v>
      </c>
      <c r="K32" s="52">
        <f>J32/' سهام'!$M$51</f>
        <v>-4.049144702607195E-4</v>
      </c>
      <c r="M32" s="80"/>
    </row>
    <row r="33" spans="1:13" x14ac:dyDescent="0.5">
      <c r="A33" s="51" t="s">
        <v>171</v>
      </c>
      <c r="B33" s="51">
        <v>0</v>
      </c>
      <c r="C33" s="51">
        <v>-251721201598</v>
      </c>
      <c r="D33" s="51">
        <v>31645300484</v>
      </c>
      <c r="E33" s="51">
        <v>-220075901114</v>
      </c>
      <c r="F33" s="52">
        <f>E33/' سهام'!$N$51</f>
        <v>-0.30167382011805788</v>
      </c>
      <c r="G33" s="51">
        <v>0</v>
      </c>
      <c r="H33" s="51">
        <v>-131970140612</v>
      </c>
      <c r="I33" s="51">
        <v>408556594298</v>
      </c>
      <c r="J33" s="51">
        <v>276586453686</v>
      </c>
      <c r="K33" s="52">
        <f>J33/' سهام'!$M$51</f>
        <v>3.9146366402968901E-3</v>
      </c>
      <c r="M33" s="80"/>
    </row>
    <row r="34" spans="1:13" x14ac:dyDescent="0.5">
      <c r="A34" s="51" t="s">
        <v>173</v>
      </c>
      <c r="B34" s="51">
        <v>0</v>
      </c>
      <c r="C34" s="51">
        <v>516647049600</v>
      </c>
      <c r="D34" s="51">
        <v>0</v>
      </c>
      <c r="E34" s="51">
        <v>516647049600</v>
      </c>
      <c r="F34" s="52">
        <f>E34/' سهام'!$N$51</f>
        <v>0.70820516156751001</v>
      </c>
      <c r="G34" s="51">
        <v>48600000000</v>
      </c>
      <c r="H34" s="51">
        <v>1148908703890</v>
      </c>
      <c r="I34" s="51">
        <v>124368342367</v>
      </c>
      <c r="J34" s="51">
        <v>1321877046257</v>
      </c>
      <c r="K34" s="52">
        <f>J34/' سهام'!$M$51</f>
        <v>1.8709044677653372E-2</v>
      </c>
      <c r="M34" s="80"/>
    </row>
    <row r="35" spans="1:13" x14ac:dyDescent="0.5">
      <c r="A35" s="51" t="s">
        <v>175</v>
      </c>
      <c r="B35" s="51">
        <v>0</v>
      </c>
      <c r="C35" s="51">
        <v>-15916724465</v>
      </c>
      <c r="D35" s="51">
        <v>0</v>
      </c>
      <c r="E35" s="51">
        <v>-15916724465</v>
      </c>
      <c r="F35" s="52">
        <f>E35/' سهام'!$N$51</f>
        <v>-2.1818195671664327E-2</v>
      </c>
      <c r="G35" s="51">
        <v>0</v>
      </c>
      <c r="H35" s="51">
        <v>41228250187</v>
      </c>
      <c r="I35" s="51">
        <v>15250806075</v>
      </c>
      <c r="J35" s="51">
        <v>56479056262</v>
      </c>
      <c r="K35" s="52">
        <f>J35/' سهام'!$M$51</f>
        <v>7.9937025152944396E-4</v>
      </c>
      <c r="M35" s="80"/>
    </row>
    <row r="36" spans="1:13" x14ac:dyDescent="0.5">
      <c r="A36" s="51" t="s">
        <v>177</v>
      </c>
      <c r="B36" s="51">
        <v>3081460995</v>
      </c>
      <c r="C36" s="51">
        <v>4551741256</v>
      </c>
      <c r="D36" s="51">
        <v>0</v>
      </c>
      <c r="E36" s="51">
        <v>7633202251</v>
      </c>
      <c r="F36" s="52">
        <f>E36/' سهام'!$N$51</f>
        <v>1.0463377730758915E-2</v>
      </c>
      <c r="G36" s="51">
        <v>3081460995</v>
      </c>
      <c r="H36" s="51">
        <v>13444155506</v>
      </c>
      <c r="I36" s="51">
        <v>9855081730</v>
      </c>
      <c r="J36" s="51">
        <v>26380698231</v>
      </c>
      <c r="K36" s="52">
        <f>J36/' سهام'!$M$51</f>
        <v>3.7337637659192141E-4</v>
      </c>
      <c r="M36" s="80"/>
    </row>
    <row r="37" spans="1:13" x14ac:dyDescent="0.5">
      <c r="A37" s="51" t="s">
        <v>179</v>
      </c>
      <c r="B37" s="51">
        <v>63400595433</v>
      </c>
      <c r="C37" s="51">
        <v>-180887593663</v>
      </c>
      <c r="D37" s="51">
        <v>140470707919</v>
      </c>
      <c r="E37" s="51">
        <v>22983709689</v>
      </c>
      <c r="F37" s="52">
        <f>E37/' سهام'!$N$51</f>
        <v>3.1505419117986176E-2</v>
      </c>
      <c r="G37" s="51">
        <v>63400595433</v>
      </c>
      <c r="H37" s="51">
        <v>199574114754</v>
      </c>
      <c r="I37" s="51">
        <v>142488493191</v>
      </c>
      <c r="J37" s="51">
        <v>405463203378</v>
      </c>
      <c r="K37" s="52">
        <f>J37/' سهام'!$M$51</f>
        <v>5.7386798633226417E-3</v>
      </c>
      <c r="M37" s="80"/>
    </row>
    <row r="38" spans="1:13" x14ac:dyDescent="0.5">
      <c r="A38" s="51" t="s">
        <v>181</v>
      </c>
      <c r="B38" s="51">
        <v>0</v>
      </c>
      <c r="C38" s="51">
        <v>-92326728129</v>
      </c>
      <c r="D38" s="51">
        <v>7886076628</v>
      </c>
      <c r="E38" s="51">
        <v>-84440651501</v>
      </c>
      <c r="F38" s="52">
        <f>E38/' سهام'!$N$51</f>
        <v>-0.1157488565654852</v>
      </c>
      <c r="G38" s="51">
        <v>1002452200</v>
      </c>
      <c r="H38" s="51">
        <v>-62864832909</v>
      </c>
      <c r="I38" s="51">
        <v>151555598511</v>
      </c>
      <c r="J38" s="51">
        <v>89693217802</v>
      </c>
      <c r="K38" s="52">
        <f>J38/' سهام'!$M$51</f>
        <v>1.269463316495066E-3</v>
      </c>
      <c r="M38" s="80"/>
    </row>
    <row r="39" spans="1:13" x14ac:dyDescent="0.5">
      <c r="A39" s="51" t="s">
        <v>182</v>
      </c>
      <c r="B39" s="51">
        <v>0</v>
      </c>
      <c r="C39" s="51">
        <v>-6693642788</v>
      </c>
      <c r="D39" s="51">
        <v>0</v>
      </c>
      <c r="E39" s="51">
        <v>-6693642788</v>
      </c>
      <c r="F39" s="52">
        <f>E39/' سهام'!$N$51</f>
        <v>-9.175456195522496E-3</v>
      </c>
      <c r="G39" s="51">
        <v>0</v>
      </c>
      <c r="H39" s="51">
        <v>13706000884</v>
      </c>
      <c r="I39" s="51">
        <v>10409326739</v>
      </c>
      <c r="J39" s="51">
        <v>24115327623</v>
      </c>
      <c r="K39" s="52">
        <f>J39/' سهام'!$M$51</f>
        <v>3.4131369720995816E-4</v>
      </c>
      <c r="M39" s="80"/>
    </row>
    <row r="40" spans="1:13" x14ac:dyDescent="0.5">
      <c r="A40" s="51" t="s">
        <v>184</v>
      </c>
      <c r="B40" s="51">
        <v>0</v>
      </c>
      <c r="C40" s="51">
        <v>348646458649</v>
      </c>
      <c r="D40" s="51">
        <v>0</v>
      </c>
      <c r="E40" s="51">
        <v>348646458649</v>
      </c>
      <c r="F40" s="52">
        <f>E40/' سهام'!$N$51</f>
        <v>0.47791470360398097</v>
      </c>
      <c r="G40" s="51">
        <v>30896665660</v>
      </c>
      <c r="H40" s="51">
        <v>776901627970</v>
      </c>
      <c r="I40" s="51">
        <v>0</v>
      </c>
      <c r="J40" s="51">
        <v>807798293630</v>
      </c>
      <c r="K40" s="52">
        <f>J40/' سهام'!$M$51</f>
        <v>1.143308631377621E-2</v>
      </c>
      <c r="M40" s="80"/>
    </row>
    <row r="41" spans="1:13" x14ac:dyDescent="0.5">
      <c r="A41" s="51" t="s">
        <v>186</v>
      </c>
      <c r="B41" s="51">
        <v>0</v>
      </c>
      <c r="C41" s="51">
        <v>0</v>
      </c>
      <c r="D41" s="51">
        <v>0</v>
      </c>
      <c r="E41" s="51">
        <v>0</v>
      </c>
      <c r="F41" s="52">
        <f>E41/' سهام'!$N$51</f>
        <v>0</v>
      </c>
      <c r="G41" s="51">
        <v>0</v>
      </c>
      <c r="H41" s="51">
        <v>0</v>
      </c>
      <c r="I41" s="51">
        <v>34735159796</v>
      </c>
      <c r="J41" s="51">
        <v>34735159796</v>
      </c>
      <c r="K41" s="52">
        <f>J41/' سهام'!$M$51</f>
        <v>4.9162035028063177E-4</v>
      </c>
      <c r="M41" s="80"/>
    </row>
    <row r="42" spans="1:13" x14ac:dyDescent="0.5">
      <c r="A42" s="51" t="s">
        <v>188</v>
      </c>
      <c r="B42" s="51">
        <v>0</v>
      </c>
      <c r="C42" s="51">
        <v>0</v>
      </c>
      <c r="D42" s="51">
        <v>0</v>
      </c>
      <c r="E42" s="51">
        <v>0</v>
      </c>
      <c r="F42" s="52">
        <f>E42/' سهام'!$N$51</f>
        <v>0</v>
      </c>
      <c r="G42" s="51">
        <v>0</v>
      </c>
      <c r="H42" s="51">
        <v>0</v>
      </c>
      <c r="I42" s="51">
        <v>63550170393</v>
      </c>
      <c r="J42" s="51">
        <v>63550170393</v>
      </c>
      <c r="K42" s="52">
        <f>J42/' سهام'!$M$51</f>
        <v>8.9945050526579978E-4</v>
      </c>
      <c r="M42" s="80"/>
    </row>
    <row r="43" spans="1:13" x14ac:dyDescent="0.5">
      <c r="A43" s="51" t="s">
        <v>190</v>
      </c>
      <c r="B43" s="51">
        <v>0</v>
      </c>
      <c r="C43" s="51">
        <v>0</v>
      </c>
      <c r="D43" s="51">
        <v>0</v>
      </c>
      <c r="E43" s="51">
        <v>0</v>
      </c>
      <c r="F43" s="52">
        <f>E43/' سهام'!$N$51</f>
        <v>0</v>
      </c>
      <c r="G43" s="51">
        <v>0</v>
      </c>
      <c r="H43" s="51">
        <v>0</v>
      </c>
      <c r="I43" s="51">
        <v>15651374251</v>
      </c>
      <c r="J43" s="51">
        <v>15651374251</v>
      </c>
      <c r="K43" s="52">
        <f>J43/' سهام'!$M$51</f>
        <v>2.2152004300080868E-4</v>
      </c>
      <c r="M43" s="80"/>
    </row>
    <row r="44" spans="1:13" x14ac:dyDescent="0.5">
      <c r="A44" s="51" t="s">
        <v>191</v>
      </c>
      <c r="B44" s="51">
        <v>0</v>
      </c>
      <c r="C44" s="51">
        <v>0</v>
      </c>
      <c r="D44" s="51">
        <v>0</v>
      </c>
      <c r="E44" s="51">
        <v>0</v>
      </c>
      <c r="F44" s="52">
        <f>E44/' سهام'!$N$51</f>
        <v>0</v>
      </c>
      <c r="G44" s="51">
        <v>0</v>
      </c>
      <c r="H44" s="51">
        <v>0</v>
      </c>
      <c r="I44" s="51">
        <v>7972293023</v>
      </c>
      <c r="J44" s="51">
        <v>7972293023</v>
      </c>
      <c r="K44" s="52">
        <f>J44/' سهام'!$M$51</f>
        <v>1.1283499231111747E-4</v>
      </c>
      <c r="M44" s="80"/>
    </row>
    <row r="45" spans="1:13" x14ac:dyDescent="0.5">
      <c r="A45" s="51" t="s">
        <v>192</v>
      </c>
      <c r="B45" s="51">
        <v>0</v>
      </c>
      <c r="C45" s="51">
        <v>0</v>
      </c>
      <c r="D45" s="51">
        <v>0</v>
      </c>
      <c r="E45" s="51">
        <v>0</v>
      </c>
      <c r="F45" s="52">
        <f>E45/' سهام'!$N$51</f>
        <v>0</v>
      </c>
      <c r="G45" s="51">
        <v>0</v>
      </c>
      <c r="H45" s="51">
        <v>0</v>
      </c>
      <c r="I45" s="51">
        <v>554857202489</v>
      </c>
      <c r="J45" s="51">
        <v>554857202489</v>
      </c>
      <c r="K45" s="52">
        <f>J45/' سهام'!$M$51</f>
        <v>7.8531117704771884E-3</v>
      </c>
      <c r="M45" s="80"/>
    </row>
    <row r="46" spans="1:13" x14ac:dyDescent="0.5">
      <c r="A46" s="51" t="s">
        <v>193</v>
      </c>
      <c r="B46" s="51">
        <v>0</v>
      </c>
      <c r="C46" s="51">
        <v>0</v>
      </c>
      <c r="D46" s="51">
        <v>0</v>
      </c>
      <c r="E46" s="51">
        <v>0</v>
      </c>
      <c r="F46" s="52">
        <f>E46/' سهام'!$N$51</f>
        <v>0</v>
      </c>
      <c r="G46" s="51">
        <v>0</v>
      </c>
      <c r="H46" s="51">
        <v>0</v>
      </c>
      <c r="I46" s="51">
        <v>59946525922</v>
      </c>
      <c r="J46" s="51">
        <v>59946525922</v>
      </c>
      <c r="K46" s="52">
        <f>J46/' سهام'!$M$51</f>
        <v>8.48446710623004E-4</v>
      </c>
      <c r="M46" s="80"/>
    </row>
    <row r="47" spans="1:13" x14ac:dyDescent="0.5">
      <c r="A47" s="51" t="s">
        <v>194</v>
      </c>
      <c r="B47" s="51">
        <v>0</v>
      </c>
      <c r="C47" s="51">
        <v>0</v>
      </c>
      <c r="D47" s="51">
        <v>0</v>
      </c>
      <c r="E47" s="51">
        <v>0</v>
      </c>
      <c r="F47" s="52">
        <f>E47/' سهام'!$N$51</f>
        <v>0</v>
      </c>
      <c r="G47" s="51">
        <v>0</v>
      </c>
      <c r="H47" s="51">
        <v>0</v>
      </c>
      <c r="I47" s="51">
        <v>-12537291565</v>
      </c>
      <c r="J47" s="51">
        <v>-12537291565</v>
      </c>
      <c r="K47" s="52">
        <f>J47/' سهام'!$M$51</f>
        <v>-1.7744520845605814E-4</v>
      </c>
      <c r="M47" s="80"/>
    </row>
    <row r="48" spans="1:13" x14ac:dyDescent="0.5">
      <c r="A48" s="51" t="s">
        <v>195</v>
      </c>
      <c r="B48" s="51">
        <v>0</v>
      </c>
      <c r="C48" s="51">
        <v>0</v>
      </c>
      <c r="D48" s="51">
        <v>0</v>
      </c>
      <c r="E48" s="51">
        <v>0</v>
      </c>
      <c r="F48" s="52">
        <f>E48/' سهام'!$N$51</f>
        <v>0</v>
      </c>
      <c r="G48" s="51">
        <v>9585704060</v>
      </c>
      <c r="H48" s="51">
        <v>0</v>
      </c>
      <c r="I48" s="51">
        <v>28605123274</v>
      </c>
      <c r="J48" s="51">
        <v>38190827334</v>
      </c>
      <c r="K48" s="52">
        <f>J48/' سهام'!$M$51</f>
        <v>5.4052976930914611E-4</v>
      </c>
      <c r="M48" s="80"/>
    </row>
    <row r="49" spans="1:13" x14ac:dyDescent="0.5">
      <c r="A49" s="51" t="s">
        <v>196</v>
      </c>
      <c r="B49" s="51">
        <v>0</v>
      </c>
      <c r="C49" s="51">
        <v>0</v>
      </c>
      <c r="D49" s="51">
        <v>0</v>
      </c>
      <c r="E49" s="51">
        <v>0</v>
      </c>
      <c r="F49" s="52">
        <f>E49/' سهام'!$N$51</f>
        <v>0</v>
      </c>
      <c r="G49" s="51">
        <v>0</v>
      </c>
      <c r="H49" s="51">
        <v>51282717180</v>
      </c>
      <c r="I49" s="51">
        <v>209652386389</v>
      </c>
      <c r="J49" s="51">
        <v>260935103569</v>
      </c>
      <c r="K49" s="52">
        <f>J49/' سهام'!$M$51</f>
        <v>3.6931169388740564E-3</v>
      </c>
      <c r="M49" s="80"/>
    </row>
    <row r="50" spans="1:13" ht="16.8" thickBot="1" x14ac:dyDescent="0.55000000000000004">
      <c r="A50" s="51" t="s">
        <v>2</v>
      </c>
      <c r="B50" s="55">
        <f t="shared" ref="B50:K50" si="0">SUM(B11:B49)</f>
        <v>224243368802</v>
      </c>
      <c r="C50" s="55">
        <f t="shared" si="0"/>
        <v>-8050643067087</v>
      </c>
      <c r="D50" s="55">
        <f t="shared" si="0"/>
        <v>453970615561</v>
      </c>
      <c r="E50" s="55">
        <f t="shared" si="0"/>
        <v>-7372429082724</v>
      </c>
      <c r="F50" s="57">
        <f t="shared" si="0"/>
        <v>-10.10591724798957</v>
      </c>
      <c r="G50" s="55">
        <f t="shared" si="0"/>
        <v>2852258460677</v>
      </c>
      <c r="H50" s="55">
        <f t="shared" si="0"/>
        <v>10711873958393</v>
      </c>
      <c r="I50" s="55">
        <f t="shared" si="0"/>
        <v>5912078655142</v>
      </c>
      <c r="J50" s="55">
        <f t="shared" si="0"/>
        <v>19476211074212</v>
      </c>
      <c r="K50" s="57">
        <f t="shared" si="0"/>
        <v>0.27565445982333558</v>
      </c>
    </row>
    <row r="51" spans="1:13" ht="16.8" thickTop="1" x14ac:dyDescent="0.5"/>
  </sheetData>
  <mergeCells count="15">
    <mergeCell ref="G7:K7"/>
    <mergeCell ref="B7:F7"/>
    <mergeCell ref="A8:A10"/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9</vt:i4>
      </vt:variant>
    </vt:vector>
  </HeadingPairs>
  <TitlesOfParts>
    <vt:vector size="30" baseType="lpstr">
      <vt:lpstr>0</vt:lpstr>
      <vt:lpstr> سهام</vt:lpstr>
      <vt:lpstr>اوراق مشتقه</vt:lpstr>
      <vt:lpstr>واحدهای صندوق</vt:lpstr>
      <vt:lpstr>اوراق</vt:lpstr>
      <vt:lpstr>گواهی سپرده کالا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سرمایه گذاری در گواهی سپر</vt:lpstr>
      <vt:lpstr>درآمد سپرده بانکی</vt:lpstr>
      <vt:lpstr>درآمد بازارگردانی</vt:lpstr>
      <vt:lpstr>درآمد سرمایه گذاری مشتقه </vt:lpstr>
      <vt:lpstr>درآمد سود سهام</vt:lpstr>
      <vt:lpstr>درآمد سود صندوق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'0'!Print_Area</vt:lpstr>
      <vt:lpstr>اوراق!Print_Area</vt:lpstr>
      <vt:lpstr>'درآمد سرمایه گذاری در اوراق بها'!Print_Area</vt:lpstr>
      <vt:lpstr>'درآمد سرمایه گذاری در گواهی سپر'!Print_Area</vt:lpstr>
      <vt:lpstr>'درآمد ناشی از تغییر قیمت اوراق '!Print_Area</vt:lpstr>
      <vt:lpstr>سپرده!Print_Area</vt:lpstr>
      <vt:lpstr>'گواهی سپرده کالا'!Print_Area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Mahmoud Kanani Amiri</cp:lastModifiedBy>
  <cp:lastPrinted>2024-02-06T09:33:07Z</cp:lastPrinted>
  <dcterms:created xsi:type="dcterms:W3CDTF">2017-11-22T14:26:20Z</dcterms:created>
  <dcterms:modified xsi:type="dcterms:W3CDTF">2026-08-01T05:34:00Z</dcterms:modified>
</cp:coreProperties>
</file>